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ORE02" localSheetId="7">Time!$A$1:$E$2</definedName>
    <definedName name="CSSTO" localSheetId="6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P16" i="1" s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L131" i="1" s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L123" i="1" s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L11" i="1" s="1"/>
  <c r="I11" i="1"/>
  <c r="K10" i="1"/>
  <c r="I10" i="1"/>
  <c r="K9" i="1"/>
  <c r="I9" i="1"/>
  <c r="K8" i="1"/>
  <c r="I8" i="1"/>
  <c r="K7" i="1"/>
  <c r="I7" i="1"/>
  <c r="I142" i="1" s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D48" i="5" s="1"/>
  <c r="B47" i="5"/>
  <c r="B46" i="5"/>
  <c r="D46" i="5" s="1"/>
  <c r="B45" i="5"/>
  <c r="B44" i="5"/>
  <c r="D44" i="5" s="1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D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E35" i="6" s="1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I48" i="6" s="1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G87" i="6" s="1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G92" i="6" s="1"/>
  <c r="H92" i="6"/>
  <c r="F92" i="6"/>
  <c r="D92" i="6"/>
  <c r="C93" i="6"/>
  <c r="G93" i="6" s="1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G97" i="6" s="1"/>
  <c r="H97" i="6"/>
  <c r="F97" i="6"/>
  <c r="D97" i="6"/>
  <c r="C98" i="6"/>
  <c r="G98" i="6" s="1"/>
  <c r="H98" i="6"/>
  <c r="F98" i="6"/>
  <c r="D98" i="6"/>
  <c r="C99" i="6"/>
  <c r="G99" i="6" s="1"/>
  <c r="H99" i="6"/>
  <c r="F99" i="6"/>
  <c r="D99" i="6"/>
  <c r="C100" i="6"/>
  <c r="G100" i="6" s="1"/>
  <c r="H100" i="6"/>
  <c r="F100" i="6"/>
  <c r="D100" i="6"/>
  <c r="C101" i="6"/>
  <c r="G101" i="6" s="1"/>
  <c r="H101" i="6"/>
  <c r="F101" i="6"/>
  <c r="D101" i="6"/>
  <c r="C102" i="6"/>
  <c r="H102" i="6"/>
  <c r="F102" i="6"/>
  <c r="D102" i="6"/>
  <c r="C103" i="6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G106" i="6" s="1"/>
  <c r="H106" i="6"/>
  <c r="F106" i="6"/>
  <c r="D106" i="6"/>
  <c r="C107" i="6"/>
  <c r="M107" i="6" s="1"/>
  <c r="H107" i="6"/>
  <c r="F107" i="6"/>
  <c r="D107" i="6"/>
  <c r="C108" i="6"/>
  <c r="H108" i="6"/>
  <c r="F108" i="6"/>
  <c r="D108" i="6"/>
  <c r="C109" i="6"/>
  <c r="G109" i="6" s="1"/>
  <c r="H109" i="6"/>
  <c r="F109" i="6"/>
  <c r="D109" i="6"/>
  <c r="C110" i="6"/>
  <c r="H110" i="6"/>
  <c r="F110" i="6"/>
  <c r="D110" i="6"/>
  <c r="C111" i="6"/>
  <c r="G111" i="6" s="1"/>
  <c r="H111" i="6"/>
  <c r="F111" i="6"/>
  <c r="D111" i="6"/>
  <c r="C112" i="6"/>
  <c r="H112" i="6"/>
  <c r="F112" i="6"/>
  <c r="D112" i="6"/>
  <c r="C113" i="6"/>
  <c r="G113" i="6" s="1"/>
  <c r="H113" i="6"/>
  <c r="F113" i="6"/>
  <c r="D113" i="6"/>
  <c r="C114" i="6"/>
  <c r="H114" i="6"/>
  <c r="F114" i="6"/>
  <c r="D114" i="6"/>
  <c r="C115" i="6"/>
  <c r="G115" i="6" s="1"/>
  <c r="H115" i="6"/>
  <c r="F115" i="6"/>
  <c r="D115" i="6"/>
  <c r="C116" i="6"/>
  <c r="H116" i="6"/>
  <c r="F116" i="6"/>
  <c r="D116" i="6"/>
  <c r="C117" i="6"/>
  <c r="G117" i="6" s="1"/>
  <c r="H117" i="6"/>
  <c r="F117" i="6"/>
  <c r="D117" i="6"/>
  <c r="C118" i="6"/>
  <c r="H118" i="6"/>
  <c r="F118" i="6"/>
  <c r="D118" i="6"/>
  <c r="C119" i="6"/>
  <c r="G119" i="6" s="1"/>
  <c r="H119" i="6"/>
  <c r="F119" i="6"/>
  <c r="D119" i="6"/>
  <c r="C120" i="6"/>
  <c r="E120" i="6" s="1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G131" i="6" s="1"/>
  <c r="H131" i="6"/>
  <c r="F131" i="6"/>
  <c r="D131" i="6"/>
  <c r="C132" i="6"/>
  <c r="H132" i="6"/>
  <c r="F132" i="6"/>
  <c r="D132" i="6"/>
  <c r="C133" i="6"/>
  <c r="G133" i="6" s="1"/>
  <c r="H133" i="6"/>
  <c r="F133" i="6"/>
  <c r="D133" i="6"/>
  <c r="C134" i="6"/>
  <c r="H134" i="6"/>
  <c r="F134" i="6"/>
  <c r="D134" i="6"/>
  <c r="C135" i="6"/>
  <c r="S135" i="6" s="1"/>
  <c r="H135" i="6"/>
  <c r="F135" i="6"/>
  <c r="D135" i="6"/>
  <c r="C136" i="6"/>
  <c r="H136" i="6"/>
  <c r="F136" i="6"/>
  <c r="D136" i="6"/>
  <c r="C137" i="6"/>
  <c r="H137" i="6"/>
  <c r="F137" i="6"/>
  <c r="D137" i="6"/>
  <c r="C138" i="6"/>
  <c r="G138" i="6" s="1"/>
  <c r="H138" i="6"/>
  <c r="F138" i="6"/>
  <c r="D138" i="6"/>
  <c r="C139" i="6"/>
  <c r="H139" i="6"/>
  <c r="F139" i="6"/>
  <c r="D139" i="6"/>
  <c r="C140" i="6"/>
  <c r="G140" i="6" s="1"/>
  <c r="H140" i="6"/>
  <c r="F140" i="6"/>
  <c r="D140" i="6"/>
  <c r="C141" i="6"/>
  <c r="G141" i="6" s="1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M13" i="6" s="1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M37" i="6" s="1"/>
  <c r="L38" i="6"/>
  <c r="L39" i="6"/>
  <c r="L40" i="6"/>
  <c r="L41" i="6"/>
  <c r="M41" i="6" s="1"/>
  <c r="L42" i="6"/>
  <c r="L43" i="6"/>
  <c r="M43" i="6" s="1"/>
  <c r="L44" i="6"/>
  <c r="L45" i="6"/>
  <c r="L46" i="6"/>
  <c r="L47" i="6"/>
  <c r="M47" i="6" s="1"/>
  <c r="L48" i="6"/>
  <c r="M48" i="6"/>
  <c r="L49" i="6"/>
  <c r="L50" i="6"/>
  <c r="M50" i="6" s="1"/>
  <c r="L51" i="6"/>
  <c r="L52" i="6"/>
  <c r="L53" i="6"/>
  <c r="L54" i="6"/>
  <c r="L55" i="6"/>
  <c r="L56" i="6"/>
  <c r="L57" i="6"/>
  <c r="L58" i="6"/>
  <c r="L59" i="6"/>
  <c r="L60" i="6"/>
  <c r="L61" i="6"/>
  <c r="L62" i="6"/>
  <c r="M62" i="6" s="1"/>
  <c r="L63" i="6"/>
  <c r="L64" i="6"/>
  <c r="L65" i="6"/>
  <c r="L66" i="6"/>
  <c r="L67" i="6"/>
  <c r="L68" i="6"/>
  <c r="M68" i="6" s="1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M89" i="6" s="1"/>
  <c r="L90" i="6"/>
  <c r="L91" i="6"/>
  <c r="M91" i="6" s="1"/>
  <c r="L92" i="6"/>
  <c r="L93" i="6"/>
  <c r="M93" i="6" s="1"/>
  <c r="L94" i="6"/>
  <c r="L95" i="6"/>
  <c r="M95" i="6" s="1"/>
  <c r="L96" i="6"/>
  <c r="L97" i="6"/>
  <c r="L98" i="6"/>
  <c r="L99" i="6"/>
  <c r="M99" i="6" s="1"/>
  <c r="L100" i="6"/>
  <c r="L101" i="6"/>
  <c r="M101" i="6" s="1"/>
  <c r="L102" i="6"/>
  <c r="L103" i="6"/>
  <c r="L104" i="6"/>
  <c r="L105" i="6"/>
  <c r="M105" i="6" s="1"/>
  <c r="L106" i="6"/>
  <c r="L107" i="6"/>
  <c r="L108" i="6"/>
  <c r="L109" i="6"/>
  <c r="M109" i="6" s="1"/>
  <c r="L110" i="6"/>
  <c r="L111" i="6"/>
  <c r="M111" i="6" s="1"/>
  <c r="L112" i="6"/>
  <c r="L113" i="6"/>
  <c r="M113" i="6" s="1"/>
  <c r="L114" i="6"/>
  <c r="L115" i="6"/>
  <c r="M115" i="6" s="1"/>
  <c r="L116" i="6"/>
  <c r="L117" i="6"/>
  <c r="M117" i="6" s="1"/>
  <c r="L118" i="6"/>
  <c r="L119" i="6"/>
  <c r="M119" i="6" s="1"/>
  <c r="L120" i="6"/>
  <c r="L121" i="6"/>
  <c r="L122" i="6"/>
  <c r="L123" i="6"/>
  <c r="L124" i="6"/>
  <c r="L125" i="6"/>
  <c r="L126" i="6"/>
  <c r="L127" i="6"/>
  <c r="L128" i="6"/>
  <c r="L129" i="6"/>
  <c r="L130" i="6"/>
  <c r="L131" i="6"/>
  <c r="M131" i="6" s="1"/>
  <c r="L132" i="6"/>
  <c r="L133" i="6"/>
  <c r="M133" i="6" s="1"/>
  <c r="L134" i="6"/>
  <c r="L135" i="6"/>
  <c r="L136" i="6"/>
  <c r="L137" i="6"/>
  <c r="M137" i="6" s="1"/>
  <c r="L138" i="6"/>
  <c r="L139" i="6"/>
  <c r="M139" i="6" s="1"/>
  <c r="L140" i="6"/>
  <c r="L141" i="6"/>
  <c r="E7" i="1"/>
  <c r="C7" i="1"/>
  <c r="C142" i="1" s="1"/>
  <c r="E8" i="1"/>
  <c r="C8" i="1"/>
  <c r="E9" i="1"/>
  <c r="C9" i="1"/>
  <c r="D9" i="1" s="1"/>
  <c r="E10" i="1"/>
  <c r="C10" i="1"/>
  <c r="E11" i="1"/>
  <c r="C11" i="1"/>
  <c r="D11" i="1" s="1"/>
  <c r="E12" i="1"/>
  <c r="C12" i="1"/>
  <c r="E13" i="1"/>
  <c r="C13" i="1"/>
  <c r="D13" i="1" s="1"/>
  <c r="E14" i="1"/>
  <c r="C14" i="1"/>
  <c r="E15" i="1"/>
  <c r="C15" i="1"/>
  <c r="D15" i="1" s="1"/>
  <c r="E16" i="1"/>
  <c r="C16" i="1"/>
  <c r="E17" i="1"/>
  <c r="C17" i="1"/>
  <c r="E18" i="1"/>
  <c r="C18" i="1"/>
  <c r="E19" i="1"/>
  <c r="C19" i="1"/>
  <c r="D19" i="1" s="1"/>
  <c r="E20" i="1"/>
  <c r="C20" i="1"/>
  <c r="D20" i="1" s="1"/>
  <c r="E21" i="1"/>
  <c r="C21" i="1"/>
  <c r="D21" i="1" s="1"/>
  <c r="E22" i="1"/>
  <c r="C22" i="1"/>
  <c r="E23" i="1"/>
  <c r="C23" i="1"/>
  <c r="D23" i="1" s="1"/>
  <c r="E24" i="1"/>
  <c r="C24" i="1"/>
  <c r="E25" i="1"/>
  <c r="C25" i="1"/>
  <c r="E26" i="1"/>
  <c r="C26" i="1"/>
  <c r="E27" i="1"/>
  <c r="C27" i="1"/>
  <c r="D27" i="1" s="1"/>
  <c r="E28" i="1"/>
  <c r="C28" i="1"/>
  <c r="E29" i="1"/>
  <c r="C29" i="1"/>
  <c r="E30" i="1"/>
  <c r="F30" i="1" s="1"/>
  <c r="C30" i="1"/>
  <c r="E31" i="1"/>
  <c r="C31" i="1"/>
  <c r="D31" i="1" s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D39" i="1" s="1"/>
  <c r="E40" i="1"/>
  <c r="C40" i="1"/>
  <c r="E41" i="1"/>
  <c r="C41" i="1"/>
  <c r="D41" i="1" s="1"/>
  <c r="E42" i="1"/>
  <c r="C42" i="1"/>
  <c r="E43" i="1"/>
  <c r="C43" i="1"/>
  <c r="D43" i="1" s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D51" i="1" s="1"/>
  <c r="E52" i="1"/>
  <c r="C52" i="1"/>
  <c r="E53" i="1"/>
  <c r="C53" i="1"/>
  <c r="E54" i="1"/>
  <c r="C54" i="1"/>
  <c r="E55" i="1"/>
  <c r="C55" i="1"/>
  <c r="D55" i="1" s="1"/>
  <c r="E56" i="1"/>
  <c r="C56" i="1"/>
  <c r="E57" i="1"/>
  <c r="C57" i="1"/>
  <c r="D57" i="1" s="1"/>
  <c r="E58" i="1"/>
  <c r="F58" i="1" s="1"/>
  <c r="C58" i="1"/>
  <c r="E59" i="1"/>
  <c r="C59" i="1"/>
  <c r="E60" i="1"/>
  <c r="C60" i="1"/>
  <c r="E61" i="1"/>
  <c r="C61" i="1"/>
  <c r="E62" i="1"/>
  <c r="C62" i="1"/>
  <c r="D62" i="1" s="1"/>
  <c r="E63" i="1"/>
  <c r="C63" i="1"/>
  <c r="D63" i="1" s="1"/>
  <c r="E64" i="1"/>
  <c r="C64" i="1"/>
  <c r="E65" i="1"/>
  <c r="C65" i="1"/>
  <c r="D65" i="1" s="1"/>
  <c r="E66" i="1"/>
  <c r="C66" i="1"/>
  <c r="E67" i="1"/>
  <c r="C67" i="1"/>
  <c r="D67" i="1" s="1"/>
  <c r="E68" i="1"/>
  <c r="F68" i="1" s="1"/>
  <c r="C68" i="1"/>
  <c r="E69" i="1"/>
  <c r="C69" i="1"/>
  <c r="E70" i="1"/>
  <c r="C70" i="1"/>
  <c r="D70" i="1" s="1"/>
  <c r="E71" i="1"/>
  <c r="C71" i="1"/>
  <c r="D71" i="1" s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D81" i="1" s="1"/>
  <c r="E82" i="1"/>
  <c r="C82" i="1"/>
  <c r="E83" i="1"/>
  <c r="C83" i="1"/>
  <c r="E84" i="1"/>
  <c r="C84" i="1"/>
  <c r="E85" i="1"/>
  <c r="C85" i="1"/>
  <c r="E86" i="1"/>
  <c r="C86" i="1"/>
  <c r="E87" i="1"/>
  <c r="C87" i="1"/>
  <c r="E88" i="1"/>
  <c r="C88" i="1"/>
  <c r="E89" i="1"/>
  <c r="C89" i="1"/>
  <c r="D89" i="1" s="1"/>
  <c r="E90" i="1"/>
  <c r="C90" i="1"/>
  <c r="E91" i="1"/>
  <c r="C91" i="1"/>
  <c r="D91" i="1" s="1"/>
  <c r="E92" i="1"/>
  <c r="C92" i="1"/>
  <c r="E93" i="1"/>
  <c r="C93" i="1"/>
  <c r="E94" i="1"/>
  <c r="C94" i="1"/>
  <c r="E95" i="1"/>
  <c r="C95" i="1"/>
  <c r="D95" i="1" s="1"/>
  <c r="E96" i="1"/>
  <c r="C96" i="1"/>
  <c r="D96" i="1" s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F106" i="1" s="1"/>
  <c r="C106" i="1"/>
  <c r="D106" i="1" s="1"/>
  <c r="E107" i="1"/>
  <c r="C107" i="1"/>
  <c r="E108" i="1"/>
  <c r="C108" i="1"/>
  <c r="E109" i="1"/>
  <c r="C109" i="1"/>
  <c r="E110" i="1"/>
  <c r="C110" i="1"/>
  <c r="E111" i="1"/>
  <c r="C111" i="1"/>
  <c r="D111" i="1" s="1"/>
  <c r="E112" i="1"/>
  <c r="F112" i="1" s="1"/>
  <c r="C112" i="1"/>
  <c r="E113" i="1"/>
  <c r="C113" i="1"/>
  <c r="D113" i="1" s="1"/>
  <c r="E114" i="1"/>
  <c r="C114" i="1"/>
  <c r="D114" i="1" s="1"/>
  <c r="E115" i="1"/>
  <c r="C115" i="1"/>
  <c r="E116" i="1"/>
  <c r="C116" i="1"/>
  <c r="E117" i="1"/>
  <c r="C117" i="1"/>
  <c r="E118" i="1"/>
  <c r="C118" i="1"/>
  <c r="E119" i="1"/>
  <c r="C119" i="1"/>
  <c r="D119" i="1" s="1"/>
  <c r="E120" i="1"/>
  <c r="C120" i="1"/>
  <c r="E121" i="1"/>
  <c r="C121" i="1"/>
  <c r="E122" i="1"/>
  <c r="C122" i="1"/>
  <c r="E123" i="1"/>
  <c r="C123" i="1"/>
  <c r="D123" i="1" s="1"/>
  <c r="E124" i="1"/>
  <c r="C124" i="1"/>
  <c r="E125" i="1"/>
  <c r="C125" i="1"/>
  <c r="D125" i="1" s="1"/>
  <c r="E126" i="1"/>
  <c r="C126" i="1"/>
  <c r="G126" i="1" s="1"/>
  <c r="H126" i="1" s="1"/>
  <c r="E127" i="1"/>
  <c r="C127" i="1"/>
  <c r="D127" i="1" s="1"/>
  <c r="E128" i="1"/>
  <c r="C128" i="1"/>
  <c r="E129" i="1"/>
  <c r="C129" i="1"/>
  <c r="D129" i="1" s="1"/>
  <c r="E130" i="1"/>
  <c r="C130" i="1"/>
  <c r="E131" i="1"/>
  <c r="C131" i="1"/>
  <c r="D131" i="1" s="1"/>
  <c r="E132" i="1"/>
  <c r="F132" i="1" s="1"/>
  <c r="C132" i="1"/>
  <c r="E133" i="1"/>
  <c r="C133" i="1"/>
  <c r="E134" i="1"/>
  <c r="F134" i="1" s="1"/>
  <c r="C134" i="1"/>
  <c r="E135" i="1"/>
  <c r="C135" i="1"/>
  <c r="E136" i="1"/>
  <c r="C136" i="1"/>
  <c r="E137" i="1"/>
  <c r="C137" i="1"/>
  <c r="D137" i="1" s="1"/>
  <c r="E138" i="1"/>
  <c r="C138" i="1"/>
  <c r="E139" i="1"/>
  <c r="C139" i="1"/>
  <c r="D139" i="1" s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S73" i="6" s="1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S88" i="6" s="1"/>
  <c r="R89" i="6"/>
  <c r="R90" i="6"/>
  <c r="S90" i="6" s="1"/>
  <c r="R91" i="6"/>
  <c r="R92" i="6"/>
  <c r="S92" i="6" s="1"/>
  <c r="R93" i="6"/>
  <c r="R94" i="6"/>
  <c r="S94" i="6" s="1"/>
  <c r="R95" i="6"/>
  <c r="R96" i="6"/>
  <c r="S96" i="6" s="1"/>
  <c r="R97" i="6"/>
  <c r="R98" i="6"/>
  <c r="S98" i="6" s="1"/>
  <c r="R99" i="6"/>
  <c r="R100" i="6"/>
  <c r="S100" i="6" s="1"/>
  <c r="R101" i="6"/>
  <c r="R102" i="6"/>
  <c r="S102" i="6" s="1"/>
  <c r="R103" i="6"/>
  <c r="R104" i="6"/>
  <c r="R105" i="6"/>
  <c r="R106" i="6"/>
  <c r="S106" i="6" s="1"/>
  <c r="R107" i="6"/>
  <c r="R108" i="6"/>
  <c r="S108" i="6" s="1"/>
  <c r="R109" i="6"/>
  <c r="R110" i="6"/>
  <c r="S110" i="6" s="1"/>
  <c r="R111" i="6"/>
  <c r="R112" i="6"/>
  <c r="S112" i="6" s="1"/>
  <c r="R113" i="6"/>
  <c r="R114" i="6"/>
  <c r="S114" i="6" s="1"/>
  <c r="R115" i="6"/>
  <c r="R116" i="6"/>
  <c r="S116" i="6" s="1"/>
  <c r="R117" i="6"/>
  <c r="R118" i="6"/>
  <c r="S118" i="6" s="1"/>
  <c r="R119" i="6"/>
  <c r="R120" i="6"/>
  <c r="S120" i="6" s="1"/>
  <c r="R121" i="6"/>
  <c r="R122" i="6"/>
  <c r="R123" i="6"/>
  <c r="R124" i="6"/>
  <c r="R125" i="6"/>
  <c r="R126" i="6"/>
  <c r="R127" i="6"/>
  <c r="R128" i="6"/>
  <c r="R129" i="6"/>
  <c r="R130" i="6"/>
  <c r="S130" i="6" s="1"/>
  <c r="R131" i="6"/>
  <c r="R132" i="6"/>
  <c r="S132" i="6" s="1"/>
  <c r="R133" i="6"/>
  <c r="R134" i="6"/>
  <c r="S134" i="6" s="1"/>
  <c r="R135" i="6"/>
  <c r="R136" i="6"/>
  <c r="S136" i="6" s="1"/>
  <c r="R137" i="6"/>
  <c r="R138" i="6"/>
  <c r="S138" i="6" s="1"/>
  <c r="R139" i="6"/>
  <c r="R140" i="6"/>
  <c r="S140" i="6" s="1"/>
  <c r="R141" i="6"/>
  <c r="P7" i="6"/>
  <c r="Q7" i="6" s="1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Q87" i="6" s="1"/>
  <c r="P88" i="6"/>
  <c r="P89" i="6"/>
  <c r="P90" i="6"/>
  <c r="P91" i="6"/>
  <c r="Q91" i="6" s="1"/>
  <c r="P92" i="6"/>
  <c r="P93" i="6"/>
  <c r="Q93" i="6" s="1"/>
  <c r="P94" i="6"/>
  <c r="P95" i="6"/>
  <c r="Q95" i="6" s="1"/>
  <c r="P96" i="6"/>
  <c r="P97" i="6"/>
  <c r="Q97" i="6" s="1"/>
  <c r="P98" i="6"/>
  <c r="P99" i="6"/>
  <c r="Q99" i="6" s="1"/>
  <c r="P100" i="6"/>
  <c r="P101" i="6"/>
  <c r="Q101" i="6" s="1"/>
  <c r="P102" i="6"/>
  <c r="P103" i="6"/>
  <c r="Q103" i="6" s="1"/>
  <c r="P104" i="6"/>
  <c r="P105" i="6"/>
  <c r="Q105" i="6" s="1"/>
  <c r="P106" i="6"/>
  <c r="P107" i="6"/>
  <c r="Q107" i="6" s="1"/>
  <c r="P108" i="6"/>
  <c r="P109" i="6"/>
  <c r="Q109" i="6" s="1"/>
  <c r="P110" i="6"/>
  <c r="P111" i="6"/>
  <c r="Q111" i="6" s="1"/>
  <c r="P112" i="6"/>
  <c r="P113" i="6"/>
  <c r="Q113" i="6" s="1"/>
  <c r="P114" i="6"/>
  <c r="P115" i="6"/>
  <c r="Q115" i="6" s="1"/>
  <c r="P116" i="6"/>
  <c r="P117" i="6"/>
  <c r="Q117" i="6" s="1"/>
  <c r="P118" i="6"/>
  <c r="P119" i="6"/>
  <c r="Q119" i="6" s="1"/>
  <c r="P120" i="6"/>
  <c r="P121" i="6"/>
  <c r="P122" i="6"/>
  <c r="P123" i="6"/>
  <c r="P124" i="6"/>
  <c r="P125" i="6"/>
  <c r="P126" i="6"/>
  <c r="P127" i="6"/>
  <c r="P128" i="6"/>
  <c r="P129" i="6"/>
  <c r="P130" i="6"/>
  <c r="P131" i="6"/>
  <c r="Q131" i="6" s="1"/>
  <c r="P132" i="6"/>
  <c r="P133" i="6"/>
  <c r="Q133" i="6" s="1"/>
  <c r="P134" i="6"/>
  <c r="P135" i="6"/>
  <c r="P136" i="6"/>
  <c r="P137" i="6"/>
  <c r="Q137" i="6" s="1"/>
  <c r="P138" i="6"/>
  <c r="P139" i="6"/>
  <c r="Q139" i="6" s="1"/>
  <c r="P140" i="6"/>
  <c r="P141" i="6"/>
  <c r="Q141" i="6" s="1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O7" i="6" s="1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O87" i="6" s="1"/>
  <c r="N88" i="6"/>
  <c r="N89" i="6"/>
  <c r="O89" i="6" s="1"/>
  <c r="N90" i="6"/>
  <c r="N91" i="6"/>
  <c r="O91" i="6" s="1"/>
  <c r="N92" i="6"/>
  <c r="N93" i="6"/>
  <c r="O93" i="6" s="1"/>
  <c r="N94" i="6"/>
  <c r="N95" i="6"/>
  <c r="O95" i="6" s="1"/>
  <c r="N96" i="6"/>
  <c r="N97" i="6"/>
  <c r="O97" i="6" s="1"/>
  <c r="N98" i="6"/>
  <c r="N99" i="6"/>
  <c r="O99" i="6" s="1"/>
  <c r="N100" i="6"/>
  <c r="N101" i="6"/>
  <c r="O101" i="6" s="1"/>
  <c r="N102" i="6"/>
  <c r="N103" i="6"/>
  <c r="O103" i="6" s="1"/>
  <c r="N104" i="6"/>
  <c r="N105" i="6"/>
  <c r="O105" i="6" s="1"/>
  <c r="N106" i="6"/>
  <c r="N107" i="6"/>
  <c r="O107" i="6" s="1"/>
  <c r="N108" i="6"/>
  <c r="N109" i="6"/>
  <c r="O109" i="6" s="1"/>
  <c r="N110" i="6"/>
  <c r="N111" i="6"/>
  <c r="O111" i="6" s="1"/>
  <c r="N112" i="6"/>
  <c r="N113" i="6"/>
  <c r="O113" i="6" s="1"/>
  <c r="N114" i="6"/>
  <c r="N115" i="6"/>
  <c r="O115" i="6" s="1"/>
  <c r="N116" i="6"/>
  <c r="N117" i="6"/>
  <c r="O117" i="6" s="1"/>
  <c r="N118" i="6"/>
  <c r="N119" i="6"/>
  <c r="O119" i="6" s="1"/>
  <c r="N120" i="6"/>
  <c r="N121" i="6"/>
  <c r="N122" i="6"/>
  <c r="N123" i="6"/>
  <c r="N124" i="6"/>
  <c r="N125" i="6"/>
  <c r="N126" i="6"/>
  <c r="N127" i="6"/>
  <c r="N128" i="6"/>
  <c r="N129" i="6"/>
  <c r="N130" i="6"/>
  <c r="N131" i="6"/>
  <c r="O131" i="6" s="1"/>
  <c r="N132" i="6"/>
  <c r="N133" i="6"/>
  <c r="O133" i="6" s="1"/>
  <c r="N134" i="6"/>
  <c r="N135" i="6"/>
  <c r="O135" i="6" s="1"/>
  <c r="N136" i="6"/>
  <c r="N137" i="6"/>
  <c r="O137" i="6" s="1"/>
  <c r="N138" i="6"/>
  <c r="N139" i="6"/>
  <c r="O139" i="6" s="1"/>
  <c r="N140" i="6"/>
  <c r="N141" i="6"/>
  <c r="O141" i="6" s="1"/>
  <c r="B141" i="6"/>
  <c r="B140" i="6"/>
  <c r="B139" i="6"/>
  <c r="B138" i="6"/>
  <c r="B137" i="6"/>
  <c r="B136" i="6"/>
  <c r="B135" i="6"/>
  <c r="B134" i="6"/>
  <c r="B133" i="6"/>
  <c r="G132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G104" i="6"/>
  <c r="B104" i="6"/>
  <c r="G103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F7" i="2" s="1"/>
  <c r="B8" i="2"/>
  <c r="F8" i="2" s="1"/>
  <c r="B9" i="2"/>
  <c r="D9" i="2" s="1"/>
  <c r="B10" i="2"/>
  <c r="F10" i="2" s="1"/>
  <c r="B11" i="2"/>
  <c r="D11" i="2" s="1"/>
  <c r="B12" i="2"/>
  <c r="D12" i="2" s="1"/>
  <c r="B13" i="2"/>
  <c r="D13" i="2" s="1"/>
  <c r="B14" i="2"/>
  <c r="F14" i="2" s="1"/>
  <c r="B15" i="2"/>
  <c r="D15" i="2" s="1"/>
  <c r="B16" i="2"/>
  <c r="F16" i="2" s="1"/>
  <c r="B17" i="2"/>
  <c r="D17" i="2" s="1"/>
  <c r="B18" i="2"/>
  <c r="D18" i="2" s="1"/>
  <c r="B19" i="2"/>
  <c r="F19" i="2" s="1"/>
  <c r="B20" i="2"/>
  <c r="F20" i="2" s="1"/>
  <c r="B21" i="2"/>
  <c r="F21" i="2" s="1"/>
  <c r="B22" i="2"/>
  <c r="F22" i="2" s="1"/>
  <c r="B23" i="2"/>
  <c r="F23" i="2" s="1"/>
  <c r="B24" i="2"/>
  <c r="F24" i="2" s="1"/>
  <c r="B25" i="2"/>
  <c r="F25" i="2" s="1"/>
  <c r="B26" i="2"/>
  <c r="D26" i="2" s="1"/>
  <c r="B27" i="2"/>
  <c r="D27" i="2" s="1"/>
  <c r="B28" i="2"/>
  <c r="D28" i="2" s="1"/>
  <c r="B29" i="2"/>
  <c r="F29" i="2" s="1"/>
  <c r="B30" i="2"/>
  <c r="F30" i="2" s="1"/>
  <c r="B31" i="2"/>
  <c r="D31" i="2" s="1"/>
  <c r="B32" i="2"/>
  <c r="F32" i="2" s="1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D41" i="2" s="1"/>
  <c r="B42" i="2"/>
  <c r="F42" i="2" s="1"/>
  <c r="B43" i="2"/>
  <c r="D43" i="2" s="1"/>
  <c r="B44" i="2"/>
  <c r="D44" i="2" s="1"/>
  <c r="B45" i="2"/>
  <c r="B46" i="2"/>
  <c r="F46" i="2" s="1"/>
  <c r="B47" i="2"/>
  <c r="D47" i="2" s="1"/>
  <c r="B48" i="2"/>
  <c r="D48" i="2" s="1"/>
  <c r="B49" i="2"/>
  <c r="D49" i="2" s="1"/>
  <c r="B50" i="2"/>
  <c r="F50" i="2" s="1"/>
  <c r="B51" i="2"/>
  <c r="B52" i="2"/>
  <c r="F52" i="2" s="1"/>
  <c r="B53" i="2"/>
  <c r="D53" i="2" s="1"/>
  <c r="B54" i="2"/>
  <c r="D54" i="2" s="1"/>
  <c r="B55" i="2"/>
  <c r="D55" i="2" s="1"/>
  <c r="B56" i="2"/>
  <c r="F56" i="2" s="1"/>
  <c r="B57" i="2"/>
  <c r="F57" i="2" s="1"/>
  <c r="B58" i="2"/>
  <c r="D58" i="2" s="1"/>
  <c r="B59" i="2"/>
  <c r="D59" i="2" s="1"/>
  <c r="B60" i="2"/>
  <c r="F60" i="2" s="1"/>
  <c r="B61" i="2"/>
  <c r="F61" i="2" s="1"/>
  <c r="B62" i="2"/>
  <c r="F62" i="2" s="1"/>
  <c r="B63" i="2"/>
  <c r="D63" i="2" s="1"/>
  <c r="B64" i="2"/>
  <c r="F64" i="2" s="1"/>
  <c r="B65" i="2"/>
  <c r="D65" i="2" s="1"/>
  <c r="B66" i="2"/>
  <c r="D66" i="2" s="1"/>
  <c r="B67" i="2"/>
  <c r="F67" i="2" s="1"/>
  <c r="B68" i="2"/>
  <c r="F68" i="2" s="1"/>
  <c r="B69" i="2"/>
  <c r="F69" i="2" s="1"/>
  <c r="B70" i="2"/>
  <c r="F70" i="2" s="1"/>
  <c r="B71" i="2"/>
  <c r="F71" i="2" s="1"/>
  <c r="B72" i="2"/>
  <c r="F72" i="2" s="1"/>
  <c r="B73" i="2"/>
  <c r="D73" i="2" s="1"/>
  <c r="B74" i="2"/>
  <c r="D74" i="2" s="1"/>
  <c r="B75" i="2"/>
  <c r="F75" i="2" s="1"/>
  <c r="B76" i="2"/>
  <c r="D76" i="2" s="1"/>
  <c r="B77" i="2"/>
  <c r="B78" i="2"/>
  <c r="F78" i="2" s="1"/>
  <c r="B79" i="2"/>
  <c r="D79" i="2" s="1"/>
  <c r="B80" i="2"/>
  <c r="F80" i="2" s="1"/>
  <c r="B81" i="2"/>
  <c r="D81" i="2" s="1"/>
  <c r="B82" i="2"/>
  <c r="F82" i="2" s="1"/>
  <c r="B83" i="2"/>
  <c r="D83" i="2" s="1"/>
  <c r="B84" i="2"/>
  <c r="F84" i="2" s="1"/>
  <c r="B85" i="2"/>
  <c r="D85" i="2" s="1"/>
  <c r="B86" i="2"/>
  <c r="F86" i="2" s="1"/>
  <c r="B87" i="2"/>
  <c r="F87" i="2" s="1"/>
  <c r="B88" i="2"/>
  <c r="F88" i="2" s="1"/>
  <c r="B89" i="2"/>
  <c r="F89" i="2" s="1"/>
  <c r="B90" i="2"/>
  <c r="D90" i="2" s="1"/>
  <c r="B91" i="2"/>
  <c r="D91" i="2" s="1"/>
  <c r="B92" i="2"/>
  <c r="D92" i="2" s="1"/>
  <c r="B93" i="2"/>
  <c r="D93" i="2" s="1"/>
  <c r="B94" i="2"/>
  <c r="D94" i="2" s="1"/>
  <c r="B95" i="2"/>
  <c r="F95" i="2" s="1"/>
  <c r="B96" i="2"/>
  <c r="D96" i="2" s="1"/>
  <c r="B97" i="2"/>
  <c r="D97" i="2" s="1"/>
  <c r="B98" i="2"/>
  <c r="D98" i="2" s="1"/>
  <c r="B99" i="2"/>
  <c r="F99" i="2" s="1"/>
  <c r="B100" i="2"/>
  <c r="D100" i="2" s="1"/>
  <c r="B101" i="2"/>
  <c r="F101" i="2" s="1"/>
  <c r="B102" i="2"/>
  <c r="D102" i="2" s="1"/>
  <c r="B103" i="2"/>
  <c r="D103" i="2" s="1"/>
  <c r="B104" i="2"/>
  <c r="F104" i="2" s="1"/>
  <c r="B105" i="2"/>
  <c r="D105" i="2" s="1"/>
  <c r="B106" i="2"/>
  <c r="B107" i="2"/>
  <c r="F107" i="2" s="1"/>
  <c r="B108" i="2"/>
  <c r="F108" i="2" s="1"/>
  <c r="B109" i="2"/>
  <c r="F109" i="2" s="1"/>
  <c r="B110" i="2"/>
  <c r="F110" i="2" s="1"/>
  <c r="B111" i="2"/>
  <c r="B112" i="2"/>
  <c r="F112" i="2" s="1"/>
  <c r="B113" i="2"/>
  <c r="F113" i="2" s="1"/>
  <c r="B114" i="2"/>
  <c r="D114" i="2" s="1"/>
  <c r="B115" i="2"/>
  <c r="F115" i="2" s="1"/>
  <c r="B116" i="2"/>
  <c r="D116" i="2" s="1"/>
  <c r="B117" i="2"/>
  <c r="F117" i="2" s="1"/>
  <c r="B118" i="2"/>
  <c r="F118" i="2" s="1"/>
  <c r="B119" i="2"/>
  <c r="D119" i="2" s="1"/>
  <c r="B120" i="2"/>
  <c r="F120" i="2" s="1"/>
  <c r="B121" i="2"/>
  <c r="D121" i="2" s="1"/>
  <c r="B122" i="2"/>
  <c r="D122" i="2" s="1"/>
  <c r="B123" i="2"/>
  <c r="B124" i="2"/>
  <c r="F124" i="2" s="1"/>
  <c r="B125" i="2"/>
  <c r="F125" i="2" s="1"/>
  <c r="B126" i="2"/>
  <c r="D126" i="2" s="1"/>
  <c r="B127" i="2"/>
  <c r="D127" i="2" s="1"/>
  <c r="B128" i="2"/>
  <c r="D128" i="2" s="1"/>
  <c r="B129" i="2"/>
  <c r="F129" i="2" s="1"/>
  <c r="B130" i="2"/>
  <c r="F130" i="2" s="1"/>
  <c r="B131" i="2"/>
  <c r="F131" i="2" s="1"/>
  <c r="B132" i="2"/>
  <c r="D132" i="2" s="1"/>
  <c r="B133" i="2"/>
  <c r="F133" i="2" s="1"/>
  <c r="B134" i="2"/>
  <c r="D134" i="2" s="1"/>
  <c r="B135" i="2"/>
  <c r="F135" i="2" s="1"/>
  <c r="B136" i="2"/>
  <c r="F136" i="2" s="1"/>
  <c r="B137" i="2"/>
  <c r="B138" i="2"/>
  <c r="F138" i="2" s="1"/>
  <c r="B139" i="2"/>
  <c r="F139" i="2" s="1"/>
  <c r="B140" i="2"/>
  <c r="F140" i="2" s="1"/>
  <c r="B141" i="2"/>
  <c r="F141" i="2" s="1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L141" i="1"/>
  <c r="L137" i="1"/>
  <c r="L135" i="1"/>
  <c r="D135" i="1"/>
  <c r="L129" i="1"/>
  <c r="L127" i="1"/>
  <c r="L125" i="1"/>
  <c r="L120" i="1"/>
  <c r="F120" i="1"/>
  <c r="D120" i="1"/>
  <c r="J104" i="1"/>
  <c r="L93" i="1"/>
  <c r="J86" i="1"/>
  <c r="D78" i="1"/>
  <c r="L66" i="1"/>
  <c r="F66" i="1"/>
  <c r="L48" i="1"/>
  <c r="F48" i="1"/>
  <c r="L47" i="1"/>
  <c r="D46" i="1"/>
  <c r="D44" i="1"/>
  <c r="D36" i="1"/>
  <c r="L29" i="1"/>
  <c r="D29" i="1"/>
  <c r="L19" i="1"/>
  <c r="L15" i="1"/>
  <c r="L13" i="1"/>
  <c r="L9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P135" i="1"/>
  <c r="N66" i="1"/>
  <c r="N78" i="1"/>
  <c r="N86" i="1"/>
  <c r="N120" i="1"/>
  <c r="D7" i="5"/>
  <c r="D27" i="5"/>
  <c r="D31" i="5"/>
  <c r="D29" i="5"/>
  <c r="D9" i="5"/>
  <c r="D13" i="5"/>
  <c r="D15" i="5"/>
  <c r="D23" i="5"/>
  <c r="D33" i="5"/>
  <c r="P113" i="1"/>
  <c r="P66" i="1"/>
  <c r="D19" i="5"/>
  <c r="N44" i="1"/>
  <c r="D84" i="2"/>
  <c r="D17" i="5"/>
  <c r="D25" i="5"/>
  <c r="P100" i="1"/>
  <c r="F76" i="2"/>
  <c r="D11" i="5"/>
  <c r="D78" i="2"/>
  <c r="D21" i="5"/>
  <c r="D70" i="2"/>
  <c r="D22" i="2"/>
  <c r="F28" i="2"/>
  <c r="D8" i="2"/>
  <c r="D35" i="5"/>
  <c r="F18" i="2"/>
  <c r="Q120" i="6"/>
  <c r="G120" i="6"/>
  <c r="G118" i="6"/>
  <c r="G116" i="6"/>
  <c r="G114" i="6"/>
  <c r="G112" i="6"/>
  <c r="G110" i="6"/>
  <c r="G108" i="6"/>
  <c r="G107" i="6"/>
  <c r="G105" i="6"/>
  <c r="S16" i="6"/>
  <c r="L104" i="1"/>
  <c r="N104" i="1"/>
  <c r="L105" i="1"/>
  <c r="L107" i="1"/>
  <c r="L109" i="1"/>
  <c r="L111" i="1"/>
  <c r="L113" i="1"/>
  <c r="N115" i="1"/>
  <c r="N136" i="1"/>
  <c r="G136" i="6"/>
  <c r="G130" i="6"/>
  <c r="F100" i="2"/>
  <c r="J127" i="6"/>
  <c r="K127" i="6" s="1"/>
  <c r="K142" i="1"/>
  <c r="L21" i="1"/>
  <c r="Q27" i="1"/>
  <c r="R27" i="1" s="1"/>
  <c r="L31" i="1"/>
  <c r="L33" i="1"/>
  <c r="L39" i="1"/>
  <c r="Q62" i="1"/>
  <c r="R62" i="1" s="1"/>
  <c r="L67" i="1"/>
  <c r="L75" i="1"/>
  <c r="L83" i="1"/>
  <c r="L91" i="1"/>
  <c r="L99" i="1"/>
  <c r="N31" i="1"/>
  <c r="N45" i="1"/>
  <c r="P53" i="1"/>
  <c r="N65" i="1"/>
  <c r="P77" i="1"/>
  <c r="P116" i="1"/>
  <c r="N131" i="1"/>
  <c r="P137" i="1"/>
  <c r="J87" i="1"/>
  <c r="J95" i="1"/>
  <c r="J99" i="1"/>
  <c r="D105" i="1"/>
  <c r="D88" i="2"/>
  <c r="D79" i="1"/>
  <c r="G7" i="6"/>
  <c r="M141" i="6"/>
  <c r="G139" i="6"/>
  <c r="M135" i="6"/>
  <c r="G102" i="6"/>
  <c r="G96" i="6"/>
  <c r="M87" i="6"/>
  <c r="I56" i="6"/>
  <c r="Q10" i="1"/>
  <c r="R10" i="1" s="1"/>
  <c r="L23" i="1"/>
  <c r="L45" i="1"/>
  <c r="L49" i="1"/>
  <c r="L51" i="1"/>
  <c r="L53" i="1"/>
  <c r="L55" i="1"/>
  <c r="L57" i="1"/>
  <c r="L59" i="1"/>
  <c r="L61" i="1"/>
  <c r="L63" i="1"/>
  <c r="L65" i="1"/>
  <c r="L71" i="1"/>
  <c r="L73" i="1"/>
  <c r="L77" i="1"/>
  <c r="L79" i="1"/>
  <c r="L81" i="1"/>
  <c r="L85" i="1"/>
  <c r="L87" i="1"/>
  <c r="Q92" i="1"/>
  <c r="R92" i="1" s="1"/>
  <c r="L95" i="1"/>
  <c r="Q95" i="1"/>
  <c r="R95" i="1" s="1"/>
  <c r="L103" i="1"/>
  <c r="Q118" i="1"/>
  <c r="R118" i="1" s="1"/>
  <c r="P20" i="1"/>
  <c r="J24" i="1"/>
  <c r="N25" i="1"/>
  <c r="P26" i="1"/>
  <c r="N32" i="1"/>
  <c r="D35" i="1"/>
  <c r="D37" i="1"/>
  <c r="D38" i="1"/>
  <c r="L40" i="1"/>
  <c r="D42" i="1"/>
  <c r="N50" i="1"/>
  <c r="J54" i="1"/>
  <c r="J60" i="1"/>
  <c r="J64" i="1"/>
  <c r="N68" i="1"/>
  <c r="P69" i="1"/>
  <c r="D72" i="1"/>
  <c r="L74" i="1"/>
  <c r="D76" i="1"/>
  <c r="N80" i="1"/>
  <c r="N82" i="1"/>
  <c r="J115" i="1"/>
  <c r="D115" i="1"/>
  <c r="P115" i="1"/>
  <c r="D117" i="1"/>
  <c r="D122" i="1"/>
  <c r="N124" i="1"/>
  <c r="J130" i="1"/>
  <c r="P132" i="1"/>
  <c r="D134" i="1"/>
  <c r="J140" i="1"/>
  <c r="D107" i="1"/>
  <c r="D83" i="1"/>
  <c r="D49" i="1"/>
  <c r="D16" i="1"/>
  <c r="D12" i="1"/>
  <c r="J93" i="6"/>
  <c r="K93" i="6" s="1"/>
  <c r="D14" i="5"/>
  <c r="D28" i="5"/>
  <c r="D74" i="5"/>
  <c r="D113" i="5"/>
  <c r="G51" i="6"/>
  <c r="G134" i="6"/>
  <c r="G137" i="6"/>
  <c r="Q50" i="6"/>
  <c r="N141" i="1"/>
  <c r="N137" i="1"/>
  <c r="N133" i="1"/>
  <c r="L128" i="1"/>
  <c r="L122" i="1"/>
  <c r="L119" i="1"/>
  <c r="L117" i="1"/>
  <c r="L115" i="1"/>
  <c r="G8" i="6"/>
  <c r="M22" i="6"/>
  <c r="M24" i="6"/>
  <c r="E60" i="6"/>
  <c r="P54" i="1"/>
  <c r="P74" i="1"/>
  <c r="N76" i="1"/>
  <c r="N74" i="1"/>
  <c r="Q94" i="1"/>
  <c r="R94" i="1" s="1"/>
  <c r="Q75" i="1"/>
  <c r="R75" i="1" s="1"/>
  <c r="P117" i="1"/>
  <c r="L27" i="1"/>
  <c r="L35" i="1"/>
  <c r="L41" i="1"/>
  <c r="L43" i="1"/>
  <c r="D54" i="1"/>
  <c r="L89" i="1"/>
  <c r="L97" i="1"/>
  <c r="M97" i="6"/>
  <c r="S104" i="6"/>
  <c r="Q89" i="6"/>
  <c r="G89" i="6"/>
  <c r="P86" i="1"/>
  <c r="L86" i="1"/>
  <c r="F86" i="1"/>
  <c r="J110" i="1"/>
  <c r="J114" i="1"/>
  <c r="E33" i="6"/>
  <c r="E108" i="6"/>
  <c r="E102" i="6"/>
  <c r="J73" i="6"/>
  <c r="K73" i="6" s="1"/>
  <c r="J39" i="6"/>
  <c r="K39" i="6" s="1"/>
  <c r="D117" i="5"/>
  <c r="D84" i="5"/>
  <c r="D121" i="5"/>
  <c r="J111" i="1"/>
  <c r="L139" i="1"/>
  <c r="D99" i="5"/>
  <c r="D82" i="5"/>
  <c r="D52" i="2"/>
  <c r="D109" i="2"/>
  <c r="D86" i="2"/>
  <c r="M42" i="6"/>
  <c r="O29" i="6"/>
  <c r="D85" i="1"/>
  <c r="D61" i="1"/>
  <c r="I118" i="6"/>
  <c r="I108" i="6"/>
  <c r="J92" i="6"/>
  <c r="K92" i="6" s="1"/>
  <c r="D125" i="5"/>
  <c r="D90" i="5"/>
  <c r="J8" i="1"/>
  <c r="D72" i="2"/>
  <c r="E111" i="6"/>
  <c r="E97" i="6"/>
  <c r="G91" i="6"/>
  <c r="J72" i="6"/>
  <c r="K72" i="6" s="1"/>
  <c r="J37" i="6"/>
  <c r="K37" i="6" s="1"/>
  <c r="D91" i="5"/>
  <c r="D83" i="5"/>
  <c r="G95" i="6"/>
  <c r="D97" i="5"/>
  <c r="D61" i="2"/>
  <c r="I116" i="6"/>
  <c r="G88" i="6"/>
  <c r="D80" i="5"/>
  <c r="D101" i="5"/>
  <c r="I73" i="6"/>
  <c r="L133" i="1"/>
  <c r="I34" i="6"/>
  <c r="G90" i="6"/>
  <c r="D89" i="5"/>
  <c r="D141" i="5"/>
  <c r="G94" i="6"/>
  <c r="D64" i="2"/>
  <c r="E92" i="6"/>
  <c r="I112" i="6"/>
  <c r="D81" i="5"/>
  <c r="D88" i="5"/>
  <c r="D139" i="5"/>
  <c r="F58" i="2"/>
  <c r="E118" i="6"/>
  <c r="G76" i="1"/>
  <c r="H76" i="1" s="1"/>
  <c r="E30" i="6"/>
  <c r="S82" i="6"/>
  <c r="J39" i="1"/>
  <c r="J43" i="1"/>
  <c r="J57" i="1"/>
  <c r="D59" i="1"/>
  <c r="J63" i="1"/>
  <c r="D73" i="1"/>
  <c r="D93" i="1"/>
  <c r="L101" i="1"/>
  <c r="D103" i="1"/>
  <c r="L110" i="1"/>
  <c r="O130" i="6"/>
  <c r="M130" i="6"/>
  <c r="E17" i="6"/>
  <c r="J33" i="1"/>
  <c r="L36" i="1"/>
  <c r="F36" i="1"/>
  <c r="L44" i="1"/>
  <c r="F44" i="1"/>
  <c r="J45" i="1"/>
  <c r="L46" i="1"/>
  <c r="F46" i="1"/>
  <c r="J47" i="1"/>
  <c r="J48" i="1"/>
  <c r="D48" i="1"/>
  <c r="J49" i="1"/>
  <c r="D53" i="1"/>
  <c r="J66" i="1"/>
  <c r="D66" i="1"/>
  <c r="D75" i="1"/>
  <c r="L78" i="1"/>
  <c r="D87" i="1"/>
  <c r="J106" i="1"/>
  <c r="L116" i="1"/>
  <c r="L118" i="1"/>
  <c r="L121" i="1"/>
  <c r="D133" i="1"/>
  <c r="F141" i="1"/>
  <c r="Q117" i="1"/>
  <c r="R117" i="1" s="1"/>
  <c r="P46" i="1"/>
  <c r="P48" i="1"/>
  <c r="E78" i="6"/>
  <c r="D78" i="5"/>
  <c r="D130" i="2"/>
  <c r="E11" i="6"/>
  <c r="F38" i="2"/>
  <c r="Q135" i="6" l="1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G96" i="1"/>
  <c r="H96" i="1" s="1"/>
  <c r="G90" i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K38" i="6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R132" i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G135" i="1"/>
  <c r="H135" i="1" s="1"/>
  <c r="G132" i="1"/>
  <c r="H132" i="1" s="1"/>
  <c r="G130" i="1"/>
  <c r="G129" i="1"/>
  <c r="H129" i="1" s="1"/>
  <c r="G128" i="1"/>
  <c r="G120" i="1"/>
  <c r="H120" i="1" s="1"/>
  <c r="G112" i="1"/>
  <c r="G102" i="1"/>
  <c r="G98" i="1"/>
  <c r="H98" i="1" s="1"/>
  <c r="G97" i="1"/>
  <c r="H97" i="1" s="1"/>
  <c r="G94" i="1"/>
  <c r="G92" i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D58" i="1"/>
  <c r="G56" i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G33" i="1"/>
  <c r="H33" i="1" s="1"/>
  <c r="G32" i="1"/>
  <c r="G31" i="1"/>
  <c r="H31" i="1" s="1"/>
  <c r="G30" i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F142" i="1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L113" i="9"/>
  <c r="L111" i="9"/>
  <c r="L109" i="9"/>
  <c r="L107" i="9"/>
  <c r="N107" i="9" s="1"/>
  <c r="L103" i="9"/>
  <c r="L99" i="9"/>
  <c r="N99" i="9" s="1"/>
  <c r="L97" i="9"/>
  <c r="N97" i="9" s="1"/>
  <c r="L95" i="9"/>
  <c r="L93" i="9"/>
  <c r="N93" i="9" s="1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N21" i="9" s="1"/>
  <c r="L19" i="9"/>
  <c r="L17" i="9"/>
  <c r="N17" i="9" s="1"/>
  <c r="L15" i="9"/>
  <c r="L13" i="9"/>
  <c r="L11" i="9"/>
  <c r="L9" i="9"/>
  <c r="M140" i="9"/>
  <c r="M138" i="9"/>
  <c r="N138" i="9" s="1"/>
  <c r="M136" i="9"/>
  <c r="M134" i="9"/>
  <c r="M132" i="9"/>
  <c r="M130" i="9"/>
  <c r="M128" i="9"/>
  <c r="M126" i="9"/>
  <c r="M122" i="9"/>
  <c r="N122" i="9" s="1"/>
  <c r="M120" i="9"/>
  <c r="M118" i="9"/>
  <c r="N118" i="9" s="1"/>
  <c r="M114" i="9"/>
  <c r="M112" i="9"/>
  <c r="N112" i="9" s="1"/>
  <c r="M110" i="9"/>
  <c r="N110" i="9" s="1"/>
  <c r="M108" i="9"/>
  <c r="M106" i="9"/>
  <c r="M104" i="9"/>
  <c r="M102" i="9"/>
  <c r="M98" i="9"/>
  <c r="M96" i="9"/>
  <c r="M94" i="9"/>
  <c r="N94" i="9" s="1"/>
  <c r="M92" i="9"/>
  <c r="N92" i="9" s="1"/>
  <c r="M90" i="9"/>
  <c r="M82" i="9"/>
  <c r="M80" i="9"/>
  <c r="N80" i="9" s="1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J74" i="6"/>
  <c r="K74" i="6" s="1"/>
  <c r="J71" i="6"/>
  <c r="K71" i="6" s="1"/>
  <c r="J70" i="6"/>
  <c r="K70" i="6" s="1"/>
  <c r="J68" i="6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N11" i="9"/>
  <c r="S69" i="6"/>
  <c r="S56" i="6"/>
  <c r="M52" i="6"/>
  <c r="G46" i="6"/>
  <c r="Q37" i="6"/>
  <c r="M36" i="6"/>
  <c r="M25" i="6"/>
  <c r="F37" i="1"/>
  <c r="C142" i="7"/>
  <c r="L98" i="9"/>
  <c r="N98" i="9" s="1"/>
  <c r="L44" i="9"/>
  <c r="N44" i="9" s="1"/>
  <c r="L38" i="9"/>
  <c r="N38" i="9" s="1"/>
  <c r="P142" i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F142" i="2" s="1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N133" i="9" s="1"/>
  <c r="M129" i="9"/>
  <c r="M127" i="9"/>
  <c r="M119" i="9"/>
  <c r="M115" i="9"/>
  <c r="M109" i="9"/>
  <c r="M105" i="9"/>
  <c r="N105" i="9" s="1"/>
  <c r="M103" i="9"/>
  <c r="M95" i="9"/>
  <c r="M89" i="9"/>
  <c r="N89" i="9" s="1"/>
  <c r="M83" i="9"/>
  <c r="N83" i="9" s="1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N71" i="9" s="1"/>
  <c r="M65" i="9"/>
  <c r="N65" i="9" s="1"/>
  <c r="M55" i="9"/>
  <c r="N55" i="9" s="1"/>
  <c r="M49" i="9"/>
  <c r="M45" i="9"/>
  <c r="M39" i="9"/>
  <c r="N39" i="9" s="1"/>
  <c r="M27" i="9"/>
  <c r="M23" i="9"/>
  <c r="M19" i="9"/>
  <c r="M15" i="9"/>
  <c r="N15" i="9" s="1"/>
  <c r="M13" i="9"/>
  <c r="N13" i="9" s="1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N57" i="9"/>
  <c r="L142" i="6"/>
  <c r="C142" i="9"/>
  <c r="N113" i="9"/>
  <c r="N75" i="9"/>
  <c r="N63" i="9"/>
  <c r="N61" i="9"/>
  <c r="N47" i="9"/>
  <c r="N9" i="9"/>
  <c r="L140" i="9"/>
  <c r="N140" i="9" s="1"/>
  <c r="L136" i="9"/>
  <c r="N136" i="9" s="1"/>
  <c r="L134" i="9"/>
  <c r="N134" i="9" s="1"/>
  <c r="L132" i="9"/>
  <c r="N132" i="9" s="1"/>
  <c r="L130" i="9"/>
  <c r="L128" i="9"/>
  <c r="N128" i="9" s="1"/>
  <c r="L126" i="9"/>
  <c r="N126" i="9" s="1"/>
  <c r="L124" i="9"/>
  <c r="N124" i="9" s="1"/>
  <c r="L120" i="9"/>
  <c r="L116" i="9"/>
  <c r="N116" i="9" s="1"/>
  <c r="L114" i="9"/>
  <c r="N114" i="9" s="1"/>
  <c r="L104" i="9"/>
  <c r="N104" i="9" s="1"/>
  <c r="L102" i="9"/>
  <c r="L100" i="9"/>
  <c r="N100" i="9" s="1"/>
  <c r="L96" i="9"/>
  <c r="L86" i="9"/>
  <c r="N86" i="9" s="1"/>
  <c r="L72" i="9"/>
  <c r="L68" i="9"/>
  <c r="N68" i="9" s="1"/>
  <c r="L54" i="9"/>
  <c r="N54" i="9" s="1"/>
  <c r="L50" i="9"/>
  <c r="N50" i="9" s="1"/>
  <c r="L34" i="9"/>
  <c r="N34" i="9" s="1"/>
  <c r="L26" i="9"/>
  <c r="N26" i="9" s="1"/>
  <c r="L22" i="9"/>
  <c r="N22" i="9" s="1"/>
  <c r="L12" i="9"/>
  <c r="N12" i="9" s="1"/>
  <c r="L10" i="9"/>
  <c r="N10" i="9" s="1"/>
  <c r="N18" i="9"/>
  <c r="N109" i="9"/>
  <c r="N23" i="9"/>
  <c r="N19" i="9"/>
  <c r="K142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I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K11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K76" i="6"/>
  <c r="S76" i="6"/>
  <c r="G78" i="6"/>
  <c r="E82" i="6"/>
  <c r="J91" i="6"/>
  <c r="K91" i="6" s="1"/>
  <c r="I99" i="6"/>
  <c r="I59" i="6"/>
  <c r="N35" i="1"/>
  <c r="I30" i="6"/>
  <c r="H56" i="1"/>
  <c r="H32" i="1"/>
  <c r="H112" i="1"/>
  <c r="N106" i="1"/>
  <c r="H18" i="1"/>
  <c r="H30" i="1"/>
  <c r="H94" i="1"/>
  <c r="H102" i="1"/>
  <c r="H130" i="1"/>
  <c r="J100" i="1"/>
  <c r="L108" i="9"/>
  <c r="N108" i="9" s="1"/>
  <c r="L106" i="9"/>
  <c r="L90" i="9"/>
  <c r="N90" i="9" s="1"/>
  <c r="L88" i="9"/>
  <c r="N88" i="9" s="1"/>
  <c r="L84" i="9"/>
  <c r="N84" i="9" s="1"/>
  <c r="L82" i="9"/>
  <c r="N82" i="9" s="1"/>
  <c r="L76" i="9"/>
  <c r="N76" i="9" s="1"/>
  <c r="L70" i="9"/>
  <c r="N70" i="9" s="1"/>
  <c r="L66" i="9"/>
  <c r="N66" i="9" s="1"/>
  <c r="L64" i="9"/>
  <c r="N64" i="9" s="1"/>
  <c r="L62" i="9"/>
  <c r="N62" i="9" s="1"/>
  <c r="L56" i="9"/>
  <c r="N56" i="9" s="1"/>
  <c r="L52" i="9"/>
  <c r="N52" i="9" s="1"/>
  <c r="L48" i="9"/>
  <c r="N48" i="9" s="1"/>
  <c r="L46" i="9"/>
  <c r="L42" i="9"/>
  <c r="N42" i="9" s="1"/>
  <c r="L40" i="9"/>
  <c r="N40" i="9" s="1"/>
  <c r="L36" i="9"/>
  <c r="N36" i="9" s="1"/>
  <c r="L32" i="9"/>
  <c r="N32" i="9" s="1"/>
  <c r="L30" i="9"/>
  <c r="N30" i="9" s="1"/>
  <c r="L28" i="9"/>
  <c r="N28" i="9" s="1"/>
  <c r="L20" i="9"/>
  <c r="L16" i="9"/>
  <c r="N16" i="9" s="1"/>
  <c r="L14" i="9"/>
  <c r="N14" i="9" s="1"/>
  <c r="L8" i="9"/>
  <c r="N8" i="9" s="1"/>
  <c r="M135" i="9"/>
  <c r="M123" i="9"/>
  <c r="N123" i="9" s="1"/>
  <c r="M121" i="9"/>
  <c r="M101" i="9"/>
  <c r="N101" i="9" s="1"/>
  <c r="M91" i="9"/>
  <c r="N91" i="9" s="1"/>
  <c r="M85" i="9"/>
  <c r="N85" i="9" s="1"/>
  <c r="M73" i="9"/>
  <c r="M69" i="9"/>
  <c r="N69" i="9" s="1"/>
  <c r="M59" i="9"/>
  <c r="M53" i="9"/>
  <c r="N53" i="9" s="1"/>
  <c r="M35" i="9"/>
  <c r="N35" i="9" s="1"/>
  <c r="M33" i="9"/>
  <c r="N33" i="9" s="1"/>
  <c r="M31" i="9"/>
  <c r="N31" i="9" s="1"/>
  <c r="M29" i="9"/>
  <c r="N29" i="9" s="1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K75" i="6"/>
  <c r="G73" i="6"/>
  <c r="I72" i="6"/>
  <c r="O72" i="6"/>
  <c r="S71" i="6"/>
  <c r="G71" i="6"/>
  <c r="O70" i="6"/>
  <c r="G70" i="6"/>
  <c r="K69" i="6"/>
  <c r="O69" i="6"/>
  <c r="G69" i="6"/>
  <c r="Q68" i="6"/>
  <c r="O68" i="6"/>
  <c r="K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K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142" i="1" s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64" i="1"/>
  <c r="H140" i="1"/>
  <c r="H8" i="1"/>
  <c r="H100" i="1"/>
  <c r="H128" i="1"/>
  <c r="H10" i="1"/>
  <c r="H34" i="1"/>
  <c r="H62" i="1"/>
  <c r="H90" i="1"/>
  <c r="H9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D142" i="5"/>
  <c r="S142" i="6"/>
  <c r="N79" i="9"/>
  <c r="N117" i="9"/>
  <c r="N137" i="9"/>
  <c r="F73" i="1"/>
  <c r="F57" i="1"/>
  <c r="F15" i="1"/>
  <c r="M103" i="6"/>
  <c r="J107" i="1"/>
  <c r="J109" i="1"/>
  <c r="J119" i="1"/>
  <c r="N46" i="9"/>
  <c r="N46" i="1"/>
  <c r="J142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N41" i="9"/>
  <c r="G108" i="1"/>
  <c r="H108" i="1" s="1"/>
  <c r="G106" i="1"/>
  <c r="H106" i="1" s="1"/>
  <c r="G105" i="1"/>
  <c r="H105" i="1" s="1"/>
  <c r="G104" i="1"/>
  <c r="H104" i="1" s="1"/>
  <c r="G103" i="1"/>
  <c r="H103" i="1" s="1"/>
  <c r="N45" i="9"/>
  <c r="N119" i="9"/>
  <c r="N58" i="9"/>
  <c r="L142" i="1"/>
  <c r="D142" i="1"/>
  <c r="N115" i="9"/>
  <c r="H142" i="9"/>
  <c r="N51" i="9"/>
  <c r="N67" i="9"/>
  <c r="N87" i="9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O142" i="6" l="1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N142" i="9" s="1"/>
  <c r="M142" i="6"/>
  <c r="E142" i="6"/>
  <c r="Q142" i="6"/>
  <c r="G142" i="6"/>
  <c r="Q142" i="1"/>
  <c r="R142" i="1" s="1"/>
  <c r="H101" i="1"/>
  <c r="G142" i="1"/>
  <c r="H142" i="1" s="1"/>
</calcChain>
</file>

<file path=xl/connections.xml><?xml version="1.0" encoding="utf-8"?>
<connections xmlns="http://schemas.openxmlformats.org/spreadsheetml/2006/main">
  <connection id="1" sourceFile="C:\WorkFiles\CORE Reform Work\CORE02.mdb" keepAlive="1" name="CORE02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qryTimePeriods" commandType="3"/>
  </connection>
  <connection id="2" sourceFile="P:\Oasis_Adhoc\RecurringReports\CSSTO\CSSTO.mdb" keepAlive="1" name="CSSTO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tblCoreReport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<sst xmlns="http://schemas.openxmlformats.org/spreadsheetml/2006/main" count="409" uniqueCount="253">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</sst>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0" borderId="13" xfId="0" applyBorder="1"/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" connectionId="2" autoFormatId="16" applyNumberFormats="0" applyBorderFormats="0" applyFontFormats="1" applyPatternFormats="1" applyAlignmentFormats="0" applyWidthHeightFormats="0">
  <queryTableRefresh nextId="49">
    <queryTableFields count="48">
      <queryTableField id="1" name="Local Agency"/>
      <queryTableField id="2" name="Total 3 Months Children"/>
      <queryTableField id="3" name="First Placement Is Foster Family Non-Relative"/>
      <queryTableField id="4" name="First Placement Is Foster Family Relative"/>
      <queryTableField id="5" name="Foster Family Home (Non-Relative)"/>
      <queryTableField id="6" name="Foster Family Home (Relative)"/>
      <queryTableField id="7" name="First Placement Is Congregate"/>
      <queryTableField id="8" name="Current 3 Mo Congregate Care"/>
      <queryTableField id="9" name="Congregate Children"/>
      <queryTableField id="10" name="Placement Days"/>
      <queryTableField id="11" name="Avg Congregate Months"/>
      <queryTableField id="12" name="Goal Reunificate"/>
      <queryTableField id="13" name="Exit Reunification"/>
      <queryTableField id="14" name="Adoption"/>
      <queryTableField id="15" name="Custody Transfer Another Agency"/>
      <queryTableField id="16" name="Emancipation"/>
      <queryTableField id="17" name="Number of Time In Care Over 36 Mo"/>
      <queryTableField id="18" name="Total Exits"/>
      <queryTableField id="19" name="Reunification Exit Days"/>
      <queryTableField id="20" name="Placement With Relative Exit Days"/>
      <queryTableField id="21" name="Adoption Exit Days"/>
      <queryTableField id="22" name="Transfer Other Agency Exit Days"/>
      <queryTableField id="23" name="Emancipation Exit Days"/>
      <queryTableField id="24" name="Death of Child"/>
      <queryTableField id="25" name="Guardianship"/>
      <queryTableField id="26" name="Custody Transfer to Other Relative"/>
      <queryTableField id="27" name="Runaway"/>
      <queryTableField id="28" name="NbrChildren"/>
      <queryTableField id="29" name="PlcmntDays"/>
      <queryTableField id="30" name="AvgNbrMonths"/>
      <queryTableField id="31" name="NbrChildDisch"/>
      <queryTableField id="32" name="NbrChildReunif"/>
      <queryTableField id="33" name="DaysReunif"/>
      <queryTableField id="34" name="AvgMonthsReunif"/>
      <queryTableField id="35" name="NbrChildAdopt"/>
      <queryTableField id="36" name="DaysAdopt"/>
      <queryTableField id="37" name="AvgMonthsAdopt"/>
      <queryTableField id="38" name="NbrChildRel"/>
      <queryTableField id="39" name="DaysRel"/>
      <queryTableField id="40" name="AvgMonthsRel"/>
      <queryTableField id="41" name="NbrChildEmanc"/>
      <queryTableField id="42" name="DaysEmanc"/>
      <queryTableField id="43" name="AvgMonthsEmanc"/>
      <queryTableField id="44" name="Non-Finalized Adoptive Home"/>
      <queryTableField id="45" name="Trial Home Visit"/>
      <queryTableField id="46" name="PERIOD_FR"/>
      <queryTableField id="47" name="PERIOD_TO"/>
      <queryTableField id="48" name="RegionName"/>
    </queryTableFields>
    <sortState ref="A2:AV136">
      <sortCondition ref="A2"/>
    </sortState>
  </queryTableRefresh>
</queryTable>
</file>

<file path=xl/queryTables/queryTable2.xml><?xml version="1.0" encoding="utf-8"?>
<queryTable xmlns="http://schemas.openxmlformats.org/spreadsheetml/2006/main" name="CORE02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PERIOD_FR"/>
      <queryTableField id="2" name="PERIOD_TO"/>
      <queryTableField id="3" name="Months03BeginDate"/>
      <queryTableField id="4" name="Months06BeginDate"/>
      <queryTableField id="5" name="As Of Dat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9.5703125" style="3" customWidth="1"/>
    <col min="4" max="4" width="7.42578125" style="3" customWidth="1"/>
    <col min="5" max="5" width="9.42578125" style="3" customWidth="1"/>
    <col min="6" max="6" width="7.5703125" style="3" customWidth="1"/>
    <col min="7" max="7" width="9.7109375" style="3" customWidth="1"/>
    <col min="8" max="8" width="9.28515625" style="3" customWidth="1"/>
    <col min="9" max="9" width="10.5703125" style="3" customWidth="1"/>
    <col min="10" max="10" width="8.140625" style="3" customWidth="1"/>
    <col min="11" max="11" width="9.5703125" style="3" customWidth="1"/>
    <col min="12" max="12" width="8" style="3" customWidth="1"/>
    <col min="13" max="13" width="9.7109375" style="3" customWidth="1"/>
    <col min="14" max="14" width="8.140625" style="3" customWidth="1"/>
    <col min="15" max="15" width="9.7109375" style="3" customWidth="1"/>
    <col min="16" max="16" width="7.28515625" style="3" customWidth="1"/>
    <col min="17" max="17" width="9.85546875" style="36" customWidth="1"/>
    <col min="18" max="18" width="7.28515625" style="3" customWidth="1"/>
    <col min="19" max="19" width="10" style="3" customWidth="1"/>
    <col min="20" max="16384" width="9.140625" style="3"/>
  </cols>
  <sheetData>
    <row r="1" spans="1:20" s="8" customFormat="1" ht="18" x14ac:dyDescent="0.25">
      <c r="A1" s="89" t="s">
        <v>252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20" s="8" customFormat="1" ht="15.75" x14ac:dyDescent="0.25">
      <c r="A2" s="92" t="s">
        <v>190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20" s="8" customFormat="1" ht="15" x14ac:dyDescent="0.25">
      <c r="A3" s="93" t="str">
        <f>"Date Range From: " &amp; TEXT(Time!C2,"mm/dd/yyyy") &amp; " To: " &amp; TEXT(Time!B2,"mm/dd/yyyy")</f>
        <v>Date Range From: 03/01/2019 To: 03/31/2019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20" s="8" customFormat="1" x14ac:dyDescent="0.2">
      <c r="A4" s="94" t="str">
        <f>"Data Is As Of: " &amp; TEXT(Time!E2,"mm/dd/yyyy")</f>
        <v>Data Is As Of: 05/01/2019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20" ht="6.75" customHeight="1" thickBot="1" x14ac:dyDescent="0.3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s="4" customFormat="1" ht="77.25" customHeight="1" thickBot="1" x14ac:dyDescent="0.25">
      <c r="A6" s="71" t="str">
        <f>Data!A1</f>
        <v>Local Agency</v>
      </c>
      <c r="B6" s="72" t="s">
        <v>188</v>
      </c>
      <c r="C6" s="75" t="s">
        <v>2</v>
      </c>
      <c r="D6" s="75" t="s">
        <v>163</v>
      </c>
      <c r="E6" s="75" t="s">
        <v>3</v>
      </c>
      <c r="F6" s="75" t="s">
        <v>164</v>
      </c>
      <c r="G6" s="75" t="s">
        <v>219</v>
      </c>
      <c r="H6" s="75" t="s">
        <v>220</v>
      </c>
      <c r="I6" s="73" t="s">
        <v>160</v>
      </c>
      <c r="J6" s="73" t="s">
        <v>165</v>
      </c>
      <c r="K6" s="73" t="s">
        <v>161</v>
      </c>
      <c r="L6" s="73" t="s">
        <v>166</v>
      </c>
      <c r="M6" s="73" t="s">
        <v>238</v>
      </c>
      <c r="N6" s="73" t="s">
        <v>239</v>
      </c>
      <c r="O6" s="73" t="s">
        <v>240</v>
      </c>
      <c r="P6" s="73" t="s">
        <v>241</v>
      </c>
      <c r="Q6" s="76" t="s">
        <v>242</v>
      </c>
      <c r="R6" s="77" t="s">
        <v>243</v>
      </c>
      <c r="S6" s="78" t="s">
        <v>251</v>
      </c>
      <c r="T6" s="15"/>
    </row>
    <row r="7" spans="1:20" ht="13.5" customHeight="1" x14ac:dyDescent="0.2">
      <c r="A7" s="11" t="str">
        <f>Data!A2</f>
        <v>Accomack</v>
      </c>
      <c r="B7" s="12">
        <f>Data!B2</f>
        <v>13</v>
      </c>
      <c r="C7" s="12">
        <f>Data!C2</f>
        <v>12</v>
      </c>
      <c r="D7" s="14">
        <f>IF(B7=0,0,C7/B7)</f>
        <v>0.92307692307692313</v>
      </c>
      <c r="E7" s="12">
        <f>Data!D2</f>
        <v>0</v>
      </c>
      <c r="F7" s="14">
        <f>IF(B7=0,0,E7/B7)</f>
        <v>0</v>
      </c>
      <c r="G7" s="12">
        <f>E7+C7</f>
        <v>12</v>
      </c>
      <c r="H7" s="14">
        <f>IF(B7=0,0,G7/B7)</f>
        <v>0.92307692307692313</v>
      </c>
      <c r="I7" s="12">
        <f>Data!E2</f>
        <v>12</v>
      </c>
      <c r="J7" s="14">
        <f>IF(B7=0,0,I7/B7)</f>
        <v>0.92307692307692313</v>
      </c>
      <c r="K7" s="12">
        <f>Data!F2</f>
        <v>0</v>
      </c>
      <c r="L7" s="16">
        <f>IF(B7=0,0,K7/B7)</f>
        <v>0</v>
      </c>
      <c r="M7" s="12">
        <f>Data!AR2</f>
        <v>0</v>
      </c>
      <c r="N7" s="16">
        <f>IF(B7=0,0,M7/B7)</f>
        <v>0</v>
      </c>
      <c r="O7" s="12">
        <f>Data!AS2</f>
        <v>0</v>
      </c>
      <c r="P7" s="16">
        <f>IF(B7=0,0,O7/B7)</f>
        <v>0</v>
      </c>
      <c r="Q7" s="31">
        <f>K7+I7+M7+O7</f>
        <v>12</v>
      </c>
      <c r="R7" s="16">
        <f>IF(B7=0,0,Q7/B7)</f>
        <v>0.92307692307692313</v>
      </c>
      <c r="S7" s="50" t="str">
        <f>Data!AV2</f>
        <v>Eastern</v>
      </c>
    </row>
    <row r="8" spans="1:20" ht="13.5" customHeight="1" x14ac:dyDescent="0.2">
      <c r="A8" s="3" t="str">
        <f>Data!A3</f>
        <v>Albemarle</v>
      </c>
      <c r="B8" s="5">
        <f>Data!B3</f>
        <v>97</v>
      </c>
      <c r="C8" s="5">
        <f>Data!C3</f>
        <v>86</v>
      </c>
      <c r="D8" s="6">
        <f t="shared" ref="D8:D71" si="0">IF(B8=0,0,C8/B8)</f>
        <v>0.88659793814432986</v>
      </c>
      <c r="E8" s="5">
        <f>Data!D3</f>
        <v>5</v>
      </c>
      <c r="F8" s="6">
        <f t="shared" ref="F8:F71" si="1">IF(B8=0,0,E8/B8)</f>
        <v>5.1546391752577317E-2</v>
      </c>
      <c r="G8" s="5">
        <f t="shared" ref="G8:G71" si="2">E8+C8</f>
        <v>91</v>
      </c>
      <c r="H8" s="6">
        <f t="shared" ref="H8:H71" si="3">IF(B8=0,0,G8/B8)</f>
        <v>0.93814432989690721</v>
      </c>
      <c r="I8" s="5">
        <f>Data!E3</f>
        <v>47</v>
      </c>
      <c r="J8" s="6">
        <f t="shared" ref="J8:J71" si="4">IF(B8=0,0,I8/B8)</f>
        <v>0.4845360824742268</v>
      </c>
      <c r="K8" s="5">
        <f>Data!F3</f>
        <v>38</v>
      </c>
      <c r="L8" s="7">
        <f t="shared" ref="L8:L71" si="5">IF(B8=0,0,K8/B8)</f>
        <v>0.39175257731958762</v>
      </c>
      <c r="M8" s="12">
        <f>Data!AR3</f>
        <v>1</v>
      </c>
      <c r="N8" s="16">
        <f t="shared" ref="N8:N71" si="6">IF(B8=0,0,M8/B8)</f>
        <v>1.0309278350515464E-2</v>
      </c>
      <c r="O8" s="12">
        <f>Data!AS3</f>
        <v>1</v>
      </c>
      <c r="P8" s="16">
        <f t="shared" ref="P8:P71" si="7">IF(B8=0,0,O8/B8)</f>
        <v>1.0309278350515464E-2</v>
      </c>
      <c r="Q8" s="31">
        <f t="shared" ref="Q8:Q71" si="8">K8+I8+M8+O8</f>
        <v>87</v>
      </c>
      <c r="R8" s="7">
        <f t="shared" ref="R8:R71" si="9">IF(B8=0,0,Q8/B8)</f>
        <v>0.89690721649484539</v>
      </c>
      <c r="S8" s="48" t="str">
        <f>Data!AV3</f>
        <v>Piedmont</v>
      </c>
    </row>
    <row r="9" spans="1:20" ht="13.5" customHeight="1" x14ac:dyDescent="0.2">
      <c r="A9" s="3" t="str">
        <f>Data!A4</f>
        <v>Alexandria</v>
      </c>
      <c r="B9" s="5">
        <f>Data!B4</f>
        <v>93</v>
      </c>
      <c r="C9" s="5">
        <f>Data!C4</f>
        <v>80</v>
      </c>
      <c r="D9" s="6">
        <f t="shared" si="0"/>
        <v>0.86021505376344087</v>
      </c>
      <c r="E9" s="5">
        <f>Data!D4</f>
        <v>3</v>
      </c>
      <c r="F9" s="6">
        <f t="shared" si="1"/>
        <v>3.2258064516129031E-2</v>
      </c>
      <c r="G9" s="5">
        <f t="shared" si="2"/>
        <v>83</v>
      </c>
      <c r="H9" s="6">
        <f t="shared" si="3"/>
        <v>0.89247311827956988</v>
      </c>
      <c r="I9" s="5">
        <f>Data!E4</f>
        <v>67</v>
      </c>
      <c r="J9" s="6">
        <f t="shared" si="4"/>
        <v>0.72043010752688175</v>
      </c>
      <c r="K9" s="5">
        <f>Data!F4</f>
        <v>14</v>
      </c>
      <c r="L9" s="7">
        <f t="shared" si="5"/>
        <v>0.15053763440860216</v>
      </c>
      <c r="M9" s="12">
        <f>Data!AR4</f>
        <v>3</v>
      </c>
      <c r="N9" s="16">
        <f t="shared" si="6"/>
        <v>3.2258064516129031E-2</v>
      </c>
      <c r="O9" s="12">
        <f>Data!AS4</f>
        <v>1</v>
      </c>
      <c r="P9" s="16">
        <f t="shared" si="7"/>
        <v>1.0752688172043012E-2</v>
      </c>
      <c r="Q9" s="31">
        <f t="shared" si="8"/>
        <v>85</v>
      </c>
      <c r="R9" s="7">
        <f t="shared" si="9"/>
        <v>0.91397849462365588</v>
      </c>
      <c r="S9" s="48" t="str">
        <f>Data!AV4</f>
        <v>Northern</v>
      </c>
    </row>
    <row r="10" spans="1:20" ht="13.5" customHeight="1" x14ac:dyDescent="0.2">
      <c r="A10" s="3" t="str">
        <f>Data!A5</f>
        <v>Alleghany</v>
      </c>
      <c r="B10" s="5">
        <f>Data!B5</f>
        <v>21</v>
      </c>
      <c r="C10" s="5">
        <f>Data!C5</f>
        <v>16</v>
      </c>
      <c r="D10" s="6">
        <f t="shared" si="0"/>
        <v>0.76190476190476186</v>
      </c>
      <c r="E10" s="5">
        <f>Data!D5</f>
        <v>0</v>
      </c>
      <c r="F10" s="6">
        <f t="shared" si="1"/>
        <v>0</v>
      </c>
      <c r="G10" s="5">
        <f t="shared" si="2"/>
        <v>16</v>
      </c>
      <c r="H10" s="6">
        <f t="shared" si="3"/>
        <v>0.76190476190476186</v>
      </c>
      <c r="I10" s="5">
        <f>Data!E5</f>
        <v>11</v>
      </c>
      <c r="J10" s="6">
        <f t="shared" si="4"/>
        <v>0.52380952380952384</v>
      </c>
      <c r="K10" s="5">
        <f>Data!F5</f>
        <v>0</v>
      </c>
      <c r="L10" s="7">
        <f t="shared" si="5"/>
        <v>0</v>
      </c>
      <c r="M10" s="12">
        <f>Data!AR5</f>
        <v>3</v>
      </c>
      <c r="N10" s="16">
        <f t="shared" si="6"/>
        <v>0.14285714285714285</v>
      </c>
      <c r="O10" s="12">
        <f>Data!AS5</f>
        <v>2</v>
      </c>
      <c r="P10" s="16">
        <f t="shared" si="7"/>
        <v>9.5238095238095233E-2</v>
      </c>
      <c r="Q10" s="31">
        <f t="shared" si="8"/>
        <v>16</v>
      </c>
      <c r="R10" s="7">
        <f t="shared" si="9"/>
        <v>0.76190476190476186</v>
      </c>
      <c r="S10" s="48" t="str">
        <f>Data!AV5</f>
        <v>Piedmont</v>
      </c>
    </row>
    <row r="11" spans="1:20" ht="13.5" customHeight="1" x14ac:dyDescent="0.2">
      <c r="A11" s="3" t="str">
        <f>Data!A6</f>
        <v>Amelia</v>
      </c>
      <c r="B11" s="5">
        <f>Data!B6</f>
        <v>4</v>
      </c>
      <c r="C11" s="5">
        <f>Data!C6</f>
        <v>4</v>
      </c>
      <c r="D11" s="6">
        <f t="shared" si="0"/>
        <v>1</v>
      </c>
      <c r="E11" s="5">
        <f>Data!D6</f>
        <v>0</v>
      </c>
      <c r="F11" s="6">
        <f t="shared" si="1"/>
        <v>0</v>
      </c>
      <c r="G11" s="5">
        <f t="shared" si="2"/>
        <v>4</v>
      </c>
      <c r="H11" s="6">
        <f t="shared" si="3"/>
        <v>1</v>
      </c>
      <c r="I11" s="5">
        <f>Data!E6</f>
        <v>4</v>
      </c>
      <c r="J11" s="6">
        <f t="shared" si="4"/>
        <v>1</v>
      </c>
      <c r="K11" s="5">
        <f>Data!F6</f>
        <v>0</v>
      </c>
      <c r="L11" s="7">
        <f t="shared" si="5"/>
        <v>0</v>
      </c>
      <c r="M11" s="12">
        <f>Data!AR6</f>
        <v>0</v>
      </c>
      <c r="N11" s="16">
        <f t="shared" si="6"/>
        <v>0</v>
      </c>
      <c r="O11" s="12">
        <f>Data!AS6</f>
        <v>0</v>
      </c>
      <c r="P11" s="16">
        <f t="shared" si="7"/>
        <v>0</v>
      </c>
      <c r="Q11" s="31">
        <f t="shared" si="8"/>
        <v>4</v>
      </c>
      <c r="R11" s="7">
        <f t="shared" si="9"/>
        <v>1</v>
      </c>
      <c r="S11" s="48" t="str">
        <f>Data!AV6</f>
        <v>Central</v>
      </c>
    </row>
    <row r="12" spans="1:20" ht="13.5" customHeight="1" x14ac:dyDescent="0.2">
      <c r="A12" s="3" t="str">
        <f>Data!A7</f>
        <v>Amherst</v>
      </c>
      <c r="B12" s="5">
        <f>Data!B7</f>
        <v>33</v>
      </c>
      <c r="C12" s="5">
        <f>Data!C7</f>
        <v>23</v>
      </c>
      <c r="D12" s="6">
        <f t="shared" si="0"/>
        <v>0.69696969696969702</v>
      </c>
      <c r="E12" s="5">
        <f>Data!D7</f>
        <v>0</v>
      </c>
      <c r="F12" s="6">
        <f t="shared" si="1"/>
        <v>0</v>
      </c>
      <c r="G12" s="5">
        <f t="shared" si="2"/>
        <v>23</v>
      </c>
      <c r="H12" s="6">
        <f t="shared" si="3"/>
        <v>0.69696969696969702</v>
      </c>
      <c r="I12" s="5">
        <f>Data!E7</f>
        <v>26</v>
      </c>
      <c r="J12" s="6">
        <f t="shared" si="4"/>
        <v>0.78787878787878785</v>
      </c>
      <c r="K12" s="5">
        <f>Data!F7</f>
        <v>1</v>
      </c>
      <c r="L12" s="7">
        <f t="shared" si="5"/>
        <v>3.0303030303030304E-2</v>
      </c>
      <c r="M12" s="12">
        <f>Data!AR7</f>
        <v>1</v>
      </c>
      <c r="N12" s="16">
        <f t="shared" si="6"/>
        <v>3.0303030303030304E-2</v>
      </c>
      <c r="O12" s="12">
        <f>Data!AS7</f>
        <v>0</v>
      </c>
      <c r="P12" s="16">
        <f t="shared" si="7"/>
        <v>0</v>
      </c>
      <c r="Q12" s="31">
        <f t="shared" si="8"/>
        <v>28</v>
      </c>
      <c r="R12" s="7">
        <f t="shared" si="9"/>
        <v>0.84848484848484851</v>
      </c>
      <c r="S12" s="48" t="str">
        <f>Data!AV7</f>
        <v>Piedmont</v>
      </c>
    </row>
    <row r="13" spans="1:20" ht="13.5" customHeight="1" x14ac:dyDescent="0.2">
      <c r="A13" s="3" t="str">
        <f>Data!A8</f>
        <v>Appomattox</v>
      </c>
      <c r="B13" s="5">
        <f>Data!B8</f>
        <v>23</v>
      </c>
      <c r="C13" s="5">
        <f>Data!C8</f>
        <v>16</v>
      </c>
      <c r="D13" s="6">
        <f t="shared" si="0"/>
        <v>0.69565217391304346</v>
      </c>
      <c r="E13" s="5">
        <f>Data!D8</f>
        <v>0</v>
      </c>
      <c r="F13" s="6">
        <f t="shared" si="1"/>
        <v>0</v>
      </c>
      <c r="G13" s="5">
        <f t="shared" si="2"/>
        <v>16</v>
      </c>
      <c r="H13" s="6">
        <f t="shared" si="3"/>
        <v>0.69565217391304346</v>
      </c>
      <c r="I13" s="5">
        <f>Data!E8</f>
        <v>16</v>
      </c>
      <c r="J13" s="6">
        <f t="shared" si="4"/>
        <v>0.69565217391304346</v>
      </c>
      <c r="K13" s="5">
        <f>Data!F8</f>
        <v>0</v>
      </c>
      <c r="L13" s="7">
        <f t="shared" si="5"/>
        <v>0</v>
      </c>
      <c r="M13" s="12">
        <f>Data!AR8</f>
        <v>0</v>
      </c>
      <c r="N13" s="16">
        <f t="shared" si="6"/>
        <v>0</v>
      </c>
      <c r="O13" s="12">
        <f>Data!AS8</f>
        <v>1</v>
      </c>
      <c r="P13" s="16">
        <f t="shared" si="7"/>
        <v>4.3478260869565216E-2</v>
      </c>
      <c r="Q13" s="31">
        <f t="shared" si="8"/>
        <v>17</v>
      </c>
      <c r="R13" s="7">
        <f t="shared" si="9"/>
        <v>0.73913043478260865</v>
      </c>
      <c r="S13" s="48" t="str">
        <f>Data!AV8</f>
        <v>Piedmont</v>
      </c>
    </row>
    <row r="14" spans="1:20" ht="13.5" customHeight="1" x14ac:dyDescent="0.2">
      <c r="A14" s="3" t="str">
        <f>Data!A9</f>
        <v>Arlington</v>
      </c>
      <c r="B14" s="5">
        <f>Data!B9</f>
        <v>71</v>
      </c>
      <c r="C14" s="5">
        <f>Data!C9</f>
        <v>61</v>
      </c>
      <c r="D14" s="6">
        <f t="shared" si="0"/>
        <v>0.85915492957746475</v>
      </c>
      <c r="E14" s="5">
        <f>Data!D9</f>
        <v>2</v>
      </c>
      <c r="F14" s="6">
        <f t="shared" si="1"/>
        <v>2.8169014084507043E-2</v>
      </c>
      <c r="G14" s="5">
        <f t="shared" si="2"/>
        <v>63</v>
      </c>
      <c r="H14" s="6">
        <f t="shared" si="3"/>
        <v>0.88732394366197187</v>
      </c>
      <c r="I14" s="5">
        <f>Data!E9</f>
        <v>53</v>
      </c>
      <c r="J14" s="6">
        <f t="shared" si="4"/>
        <v>0.74647887323943662</v>
      </c>
      <c r="K14" s="5">
        <f>Data!F9</f>
        <v>3</v>
      </c>
      <c r="L14" s="7">
        <f t="shared" si="5"/>
        <v>4.2253521126760563E-2</v>
      </c>
      <c r="M14" s="12">
        <f>Data!AR9</f>
        <v>3</v>
      </c>
      <c r="N14" s="16">
        <f t="shared" si="6"/>
        <v>4.2253521126760563E-2</v>
      </c>
      <c r="O14" s="12">
        <f>Data!AS9</f>
        <v>3</v>
      </c>
      <c r="P14" s="16">
        <f t="shared" si="7"/>
        <v>4.2253521126760563E-2</v>
      </c>
      <c r="Q14" s="31">
        <f t="shared" si="8"/>
        <v>62</v>
      </c>
      <c r="R14" s="7">
        <f t="shared" si="9"/>
        <v>0.87323943661971826</v>
      </c>
      <c r="S14" s="48" t="str">
        <f>Data!AV9</f>
        <v>Northern</v>
      </c>
    </row>
    <row r="15" spans="1:20" ht="13.5" customHeight="1" x14ac:dyDescent="0.2">
      <c r="A15" s="3" t="str">
        <f>Data!A10</f>
        <v>Augusta</v>
      </c>
      <c r="B15" s="5">
        <f>Data!B10</f>
        <v>2</v>
      </c>
      <c r="C15" s="5">
        <f>Data!C10</f>
        <v>0</v>
      </c>
      <c r="D15" s="6">
        <f t="shared" si="0"/>
        <v>0</v>
      </c>
      <c r="E15" s="5">
        <f>Data!D10</f>
        <v>0</v>
      </c>
      <c r="F15" s="6">
        <f t="shared" si="1"/>
        <v>0</v>
      </c>
      <c r="G15" s="5">
        <f t="shared" si="2"/>
        <v>0</v>
      </c>
      <c r="H15" s="6">
        <f t="shared" si="3"/>
        <v>0</v>
      </c>
      <c r="I15" s="5">
        <f>Data!E10</f>
        <v>0</v>
      </c>
      <c r="J15" s="6">
        <f t="shared" si="4"/>
        <v>0</v>
      </c>
      <c r="K15" s="5">
        <f>Data!F10</f>
        <v>0</v>
      </c>
      <c r="L15" s="7">
        <f t="shared" si="5"/>
        <v>0</v>
      </c>
      <c r="M15" s="12">
        <f>Data!AR10</f>
        <v>0</v>
      </c>
      <c r="N15" s="16">
        <f t="shared" si="6"/>
        <v>0</v>
      </c>
      <c r="O15" s="12">
        <f>Data!AS10</f>
        <v>0</v>
      </c>
      <c r="P15" s="16">
        <f t="shared" si="7"/>
        <v>0</v>
      </c>
      <c r="Q15" s="31">
        <f t="shared" si="8"/>
        <v>0</v>
      </c>
      <c r="R15" s="7">
        <f t="shared" si="9"/>
        <v>0</v>
      </c>
      <c r="S15" s="48" t="str">
        <f>Data!AV10</f>
        <v>Piedmont</v>
      </c>
    </row>
    <row r="16" spans="1:20" ht="13.5" customHeight="1" x14ac:dyDescent="0.2">
      <c r="A16" s="3" t="str">
        <f>Data!A11</f>
        <v>Bath</v>
      </c>
      <c r="B16" s="5">
        <f>Data!B11</f>
        <v>0</v>
      </c>
      <c r="C16" s="5">
        <f>Data!C11</f>
        <v>0</v>
      </c>
      <c r="D16" s="6">
        <f t="shared" si="0"/>
        <v>0</v>
      </c>
      <c r="E16" s="5">
        <f>Data!D11</f>
        <v>0</v>
      </c>
      <c r="F16" s="6">
        <f t="shared" si="1"/>
        <v>0</v>
      </c>
      <c r="G16" s="5">
        <f t="shared" si="2"/>
        <v>0</v>
      </c>
      <c r="H16" s="6">
        <f t="shared" si="3"/>
        <v>0</v>
      </c>
      <c r="I16" s="5">
        <f>Data!E11</f>
        <v>0</v>
      </c>
      <c r="J16" s="6">
        <f t="shared" si="4"/>
        <v>0</v>
      </c>
      <c r="K16" s="5">
        <f>Data!F11</f>
        <v>0</v>
      </c>
      <c r="L16" s="7">
        <f t="shared" si="5"/>
        <v>0</v>
      </c>
      <c r="M16" s="12">
        <f>Data!AR11</f>
        <v>0</v>
      </c>
      <c r="N16" s="16">
        <f t="shared" si="6"/>
        <v>0</v>
      </c>
      <c r="O16" s="12">
        <f>Data!AS11</f>
        <v>0</v>
      </c>
      <c r="P16" s="16">
        <f t="shared" si="7"/>
        <v>0</v>
      </c>
      <c r="Q16" s="31">
        <f t="shared" si="8"/>
        <v>0</v>
      </c>
      <c r="R16" s="7">
        <f t="shared" si="9"/>
        <v>0</v>
      </c>
      <c r="S16" s="48" t="str">
        <f>Data!AV11</f>
        <v>Piedmont</v>
      </c>
    </row>
    <row r="17" spans="1:19" ht="13.5" customHeight="1" x14ac:dyDescent="0.2">
      <c r="A17" s="3" t="str">
        <f>Data!A12</f>
        <v>Bedford City</v>
      </c>
      <c r="B17" s="5">
        <f>Data!B12</f>
        <v>0</v>
      </c>
      <c r="C17" s="5">
        <f>Data!C12</f>
        <v>0</v>
      </c>
      <c r="D17" s="6">
        <f t="shared" si="0"/>
        <v>0</v>
      </c>
      <c r="E17" s="5">
        <f>Data!D12</f>
        <v>0</v>
      </c>
      <c r="F17" s="6">
        <f t="shared" si="1"/>
        <v>0</v>
      </c>
      <c r="G17" s="5">
        <f t="shared" si="2"/>
        <v>0</v>
      </c>
      <c r="H17" s="6">
        <f t="shared" si="3"/>
        <v>0</v>
      </c>
      <c r="I17" s="5">
        <f>Data!E12</f>
        <v>0</v>
      </c>
      <c r="J17" s="6">
        <f t="shared" si="4"/>
        <v>0</v>
      </c>
      <c r="K17" s="5">
        <f>Data!F12</f>
        <v>0</v>
      </c>
      <c r="L17" s="7">
        <f t="shared" si="5"/>
        <v>0</v>
      </c>
      <c r="M17" s="12">
        <f>Data!AR12</f>
        <v>0</v>
      </c>
      <c r="N17" s="16">
        <f t="shared" si="6"/>
        <v>0</v>
      </c>
      <c r="O17" s="12">
        <f>Data!AS12</f>
        <v>0</v>
      </c>
      <c r="P17" s="16">
        <f t="shared" si="7"/>
        <v>0</v>
      </c>
      <c r="Q17" s="31">
        <f t="shared" si="8"/>
        <v>0</v>
      </c>
      <c r="R17" s="7">
        <f t="shared" si="9"/>
        <v>0</v>
      </c>
      <c r="S17" s="48" t="str">
        <f>Data!AV12</f>
        <v>Piedmont</v>
      </c>
    </row>
    <row r="18" spans="1:19" ht="13.5" customHeight="1" x14ac:dyDescent="0.2">
      <c r="A18" s="3" t="str">
        <f>Data!A13</f>
        <v>Bedford County</v>
      </c>
      <c r="B18" s="5">
        <f>Data!B13</f>
        <v>72</v>
      </c>
      <c r="C18" s="5">
        <f>Data!C13</f>
        <v>54</v>
      </c>
      <c r="D18" s="6">
        <f t="shared" si="0"/>
        <v>0.75</v>
      </c>
      <c r="E18" s="5">
        <f>Data!D13</f>
        <v>1</v>
      </c>
      <c r="F18" s="6">
        <f t="shared" si="1"/>
        <v>1.3888888888888888E-2</v>
      </c>
      <c r="G18" s="5">
        <f t="shared" si="2"/>
        <v>55</v>
      </c>
      <c r="H18" s="6">
        <f t="shared" si="3"/>
        <v>0.76388888888888884</v>
      </c>
      <c r="I18" s="5">
        <f>Data!E13</f>
        <v>41</v>
      </c>
      <c r="J18" s="6">
        <f t="shared" si="4"/>
        <v>0.56944444444444442</v>
      </c>
      <c r="K18" s="5">
        <f>Data!F13</f>
        <v>4</v>
      </c>
      <c r="L18" s="7">
        <f t="shared" si="5"/>
        <v>5.5555555555555552E-2</v>
      </c>
      <c r="M18" s="12">
        <f>Data!AR13</f>
        <v>1</v>
      </c>
      <c r="N18" s="16">
        <f t="shared" si="6"/>
        <v>1.3888888888888888E-2</v>
      </c>
      <c r="O18" s="12">
        <f>Data!AS13</f>
        <v>3</v>
      </c>
      <c r="P18" s="16">
        <f t="shared" si="7"/>
        <v>4.1666666666666664E-2</v>
      </c>
      <c r="Q18" s="31">
        <f t="shared" si="8"/>
        <v>49</v>
      </c>
      <c r="R18" s="7">
        <f t="shared" si="9"/>
        <v>0.68055555555555558</v>
      </c>
      <c r="S18" s="48" t="str">
        <f>Data!AV13</f>
        <v>Piedmont</v>
      </c>
    </row>
    <row r="19" spans="1:19" ht="13.5" customHeight="1" x14ac:dyDescent="0.2">
      <c r="A19" s="3" t="str">
        <f>Data!A14</f>
        <v>Bland</v>
      </c>
      <c r="B19" s="5">
        <f>Data!B14</f>
        <v>9</v>
      </c>
      <c r="C19" s="5">
        <f>Data!C14</f>
        <v>8</v>
      </c>
      <c r="D19" s="6">
        <f t="shared" si="0"/>
        <v>0.88888888888888884</v>
      </c>
      <c r="E19" s="5">
        <f>Data!D14</f>
        <v>0</v>
      </c>
      <c r="F19" s="6">
        <f t="shared" si="1"/>
        <v>0</v>
      </c>
      <c r="G19" s="5">
        <f t="shared" si="2"/>
        <v>8</v>
      </c>
      <c r="H19" s="6">
        <f t="shared" si="3"/>
        <v>0.88888888888888884</v>
      </c>
      <c r="I19" s="5">
        <f>Data!E14</f>
        <v>9</v>
      </c>
      <c r="J19" s="6">
        <f t="shared" si="4"/>
        <v>1</v>
      </c>
      <c r="K19" s="5">
        <f>Data!F14</f>
        <v>0</v>
      </c>
      <c r="L19" s="7">
        <f t="shared" si="5"/>
        <v>0</v>
      </c>
      <c r="M19" s="12">
        <f>Data!AR14</f>
        <v>0</v>
      </c>
      <c r="N19" s="16">
        <f t="shared" si="6"/>
        <v>0</v>
      </c>
      <c r="O19" s="12">
        <f>Data!AS14</f>
        <v>0</v>
      </c>
      <c r="P19" s="16">
        <f t="shared" si="7"/>
        <v>0</v>
      </c>
      <c r="Q19" s="31">
        <f t="shared" si="8"/>
        <v>9</v>
      </c>
      <c r="R19" s="7">
        <f t="shared" si="9"/>
        <v>1</v>
      </c>
      <c r="S19" s="48" t="str">
        <f>Data!AV14</f>
        <v>Western</v>
      </c>
    </row>
    <row r="20" spans="1:19" ht="13.5" customHeight="1" x14ac:dyDescent="0.2">
      <c r="A20" s="3" t="str">
        <f>Data!A15</f>
        <v>Botetourt</v>
      </c>
      <c r="B20" s="5">
        <f>Data!B15</f>
        <v>7</v>
      </c>
      <c r="C20" s="5">
        <f>Data!C15</f>
        <v>5</v>
      </c>
      <c r="D20" s="6">
        <f t="shared" si="0"/>
        <v>0.7142857142857143</v>
      </c>
      <c r="E20" s="5">
        <f>Data!D15</f>
        <v>0</v>
      </c>
      <c r="F20" s="6">
        <f t="shared" si="1"/>
        <v>0</v>
      </c>
      <c r="G20" s="5">
        <f t="shared" si="2"/>
        <v>5</v>
      </c>
      <c r="H20" s="6">
        <f t="shared" si="3"/>
        <v>0.7142857142857143</v>
      </c>
      <c r="I20" s="5">
        <f>Data!E15</f>
        <v>2</v>
      </c>
      <c r="J20" s="6">
        <f t="shared" si="4"/>
        <v>0.2857142857142857</v>
      </c>
      <c r="K20" s="5">
        <f>Data!F15</f>
        <v>0</v>
      </c>
      <c r="L20" s="7">
        <f t="shared" si="5"/>
        <v>0</v>
      </c>
      <c r="M20" s="12">
        <f>Data!AR15</f>
        <v>1</v>
      </c>
      <c r="N20" s="16">
        <f t="shared" si="6"/>
        <v>0.14285714285714285</v>
      </c>
      <c r="O20" s="12">
        <f>Data!AS15</f>
        <v>0</v>
      </c>
      <c r="P20" s="16">
        <f t="shared" si="7"/>
        <v>0</v>
      </c>
      <c r="Q20" s="31">
        <f t="shared" si="8"/>
        <v>3</v>
      </c>
      <c r="R20" s="7">
        <f t="shared" si="9"/>
        <v>0.42857142857142855</v>
      </c>
      <c r="S20" s="48" t="str">
        <f>Data!AV15</f>
        <v>Piedmont</v>
      </c>
    </row>
    <row r="21" spans="1:19" ht="13.5" customHeight="1" x14ac:dyDescent="0.2">
      <c r="A21" s="3" t="str">
        <f>Data!A16</f>
        <v>Bristol</v>
      </c>
      <c r="B21" s="5">
        <f>Data!B16</f>
        <v>54</v>
      </c>
      <c r="C21" s="5">
        <f>Data!C16</f>
        <v>39</v>
      </c>
      <c r="D21" s="6">
        <f t="shared" si="0"/>
        <v>0.72222222222222221</v>
      </c>
      <c r="E21" s="5">
        <f>Data!D16</f>
        <v>0</v>
      </c>
      <c r="F21" s="6">
        <f t="shared" si="1"/>
        <v>0</v>
      </c>
      <c r="G21" s="5">
        <f t="shared" si="2"/>
        <v>39</v>
      </c>
      <c r="H21" s="6">
        <f t="shared" si="3"/>
        <v>0.72222222222222221</v>
      </c>
      <c r="I21" s="5">
        <f>Data!E16</f>
        <v>39</v>
      </c>
      <c r="J21" s="6">
        <f t="shared" si="4"/>
        <v>0.72222222222222221</v>
      </c>
      <c r="K21" s="5">
        <f>Data!F16</f>
        <v>1</v>
      </c>
      <c r="L21" s="7">
        <f t="shared" si="5"/>
        <v>1.8518518518518517E-2</v>
      </c>
      <c r="M21" s="12">
        <f>Data!AR16</f>
        <v>1</v>
      </c>
      <c r="N21" s="16">
        <f t="shared" si="6"/>
        <v>1.8518518518518517E-2</v>
      </c>
      <c r="O21" s="12">
        <f>Data!AS16</f>
        <v>1</v>
      </c>
      <c r="P21" s="16">
        <f t="shared" si="7"/>
        <v>1.8518518518518517E-2</v>
      </c>
      <c r="Q21" s="31">
        <f t="shared" si="8"/>
        <v>42</v>
      </c>
      <c r="R21" s="7">
        <f t="shared" si="9"/>
        <v>0.77777777777777779</v>
      </c>
      <c r="S21" s="48" t="str">
        <f>Data!AV16</f>
        <v>Western</v>
      </c>
    </row>
    <row r="22" spans="1:19" ht="13.5" customHeight="1" x14ac:dyDescent="0.2">
      <c r="A22" s="3" t="str">
        <f>Data!A17</f>
        <v>Brunswick</v>
      </c>
      <c r="B22" s="5">
        <f>Data!B17</f>
        <v>6</v>
      </c>
      <c r="C22" s="5">
        <f>Data!C17</f>
        <v>4</v>
      </c>
      <c r="D22" s="6">
        <f t="shared" si="0"/>
        <v>0.66666666666666663</v>
      </c>
      <c r="E22" s="5">
        <f>Data!D17</f>
        <v>0</v>
      </c>
      <c r="F22" s="6">
        <f t="shared" si="1"/>
        <v>0</v>
      </c>
      <c r="G22" s="5">
        <f t="shared" si="2"/>
        <v>4</v>
      </c>
      <c r="H22" s="6">
        <f t="shared" si="3"/>
        <v>0.66666666666666663</v>
      </c>
      <c r="I22" s="5">
        <f>Data!E17</f>
        <v>3</v>
      </c>
      <c r="J22" s="6">
        <f t="shared" si="4"/>
        <v>0.5</v>
      </c>
      <c r="K22" s="5">
        <f>Data!F17</f>
        <v>0</v>
      </c>
      <c r="L22" s="7">
        <f t="shared" si="5"/>
        <v>0</v>
      </c>
      <c r="M22" s="12">
        <f>Data!AR17</f>
        <v>0</v>
      </c>
      <c r="N22" s="16">
        <f t="shared" si="6"/>
        <v>0</v>
      </c>
      <c r="O22" s="12">
        <f>Data!AS17</f>
        <v>0</v>
      </c>
      <c r="P22" s="16">
        <f t="shared" si="7"/>
        <v>0</v>
      </c>
      <c r="Q22" s="31">
        <f t="shared" si="8"/>
        <v>3</v>
      </c>
      <c r="R22" s="7">
        <f t="shared" si="9"/>
        <v>0.5</v>
      </c>
      <c r="S22" s="48" t="str">
        <f>Data!AV17</f>
        <v>Eastern</v>
      </c>
    </row>
    <row r="23" spans="1:19" ht="13.5" customHeight="1" x14ac:dyDescent="0.2">
      <c r="A23" s="3" t="str">
        <f>Data!A18</f>
        <v>Buchanan</v>
      </c>
      <c r="B23" s="5">
        <f>Data!B18</f>
        <v>43</v>
      </c>
      <c r="C23" s="5">
        <f>Data!C18</f>
        <v>30</v>
      </c>
      <c r="D23" s="6">
        <f t="shared" si="0"/>
        <v>0.69767441860465118</v>
      </c>
      <c r="E23" s="5">
        <f>Data!D18</f>
        <v>0</v>
      </c>
      <c r="F23" s="6">
        <f t="shared" si="1"/>
        <v>0</v>
      </c>
      <c r="G23" s="5">
        <f t="shared" si="2"/>
        <v>30</v>
      </c>
      <c r="H23" s="6">
        <f t="shared" si="3"/>
        <v>0.69767441860465118</v>
      </c>
      <c r="I23" s="5">
        <f>Data!E18</f>
        <v>18</v>
      </c>
      <c r="J23" s="6">
        <f t="shared" si="4"/>
        <v>0.41860465116279072</v>
      </c>
      <c r="K23" s="5">
        <f>Data!F18</f>
        <v>8</v>
      </c>
      <c r="L23" s="7">
        <f t="shared" si="5"/>
        <v>0.18604651162790697</v>
      </c>
      <c r="M23" s="12">
        <f>Data!AR18</f>
        <v>0</v>
      </c>
      <c r="N23" s="16">
        <f t="shared" si="6"/>
        <v>0</v>
      </c>
      <c r="O23" s="12">
        <f>Data!AS18</f>
        <v>4</v>
      </c>
      <c r="P23" s="16">
        <f t="shared" si="7"/>
        <v>9.3023255813953487E-2</v>
      </c>
      <c r="Q23" s="31">
        <f t="shared" si="8"/>
        <v>30</v>
      </c>
      <c r="R23" s="7">
        <f t="shared" si="9"/>
        <v>0.69767441860465118</v>
      </c>
      <c r="S23" s="48" t="str">
        <f>Data!AV18</f>
        <v>Western</v>
      </c>
    </row>
    <row r="24" spans="1:19" ht="13.5" customHeight="1" x14ac:dyDescent="0.2">
      <c r="A24" s="3" t="str">
        <f>Data!A19</f>
        <v>Buckingham</v>
      </c>
      <c r="B24" s="5">
        <f>Data!B19</f>
        <v>13</v>
      </c>
      <c r="C24" s="5">
        <f>Data!C19</f>
        <v>12</v>
      </c>
      <c r="D24" s="6">
        <f t="shared" si="0"/>
        <v>0.92307692307692313</v>
      </c>
      <c r="E24" s="5">
        <f>Data!D19</f>
        <v>0</v>
      </c>
      <c r="F24" s="6">
        <f t="shared" si="1"/>
        <v>0</v>
      </c>
      <c r="G24" s="5">
        <f t="shared" si="2"/>
        <v>12</v>
      </c>
      <c r="H24" s="6">
        <f t="shared" si="3"/>
        <v>0.92307692307692313</v>
      </c>
      <c r="I24" s="5">
        <f>Data!E19</f>
        <v>8</v>
      </c>
      <c r="J24" s="6">
        <f t="shared" si="4"/>
        <v>0.61538461538461542</v>
      </c>
      <c r="K24" s="5">
        <f>Data!F19</f>
        <v>5</v>
      </c>
      <c r="L24" s="7">
        <f t="shared" si="5"/>
        <v>0.38461538461538464</v>
      </c>
      <c r="M24" s="12">
        <f>Data!AR19</f>
        <v>0</v>
      </c>
      <c r="N24" s="16">
        <f t="shared" si="6"/>
        <v>0</v>
      </c>
      <c r="O24" s="12">
        <f>Data!AS19</f>
        <v>0</v>
      </c>
      <c r="P24" s="16">
        <f t="shared" si="7"/>
        <v>0</v>
      </c>
      <c r="Q24" s="31">
        <f t="shared" si="8"/>
        <v>13</v>
      </c>
      <c r="R24" s="7">
        <f t="shared" si="9"/>
        <v>1</v>
      </c>
      <c r="S24" s="48" t="str">
        <f>Data!AV19</f>
        <v>Central</v>
      </c>
    </row>
    <row r="25" spans="1:19" ht="13.5" customHeight="1" x14ac:dyDescent="0.2">
      <c r="A25" s="3" t="str">
        <f>Data!A20</f>
        <v>Buena Vista</v>
      </c>
      <c r="B25" s="5">
        <f>Data!B20</f>
        <v>0</v>
      </c>
      <c r="C25" s="5">
        <f>Data!C20</f>
        <v>0</v>
      </c>
      <c r="D25" s="6">
        <f t="shared" si="0"/>
        <v>0</v>
      </c>
      <c r="E25" s="5">
        <f>Data!D20</f>
        <v>0</v>
      </c>
      <c r="F25" s="6">
        <f t="shared" si="1"/>
        <v>0</v>
      </c>
      <c r="G25" s="5">
        <f t="shared" si="2"/>
        <v>0</v>
      </c>
      <c r="H25" s="6">
        <f t="shared" si="3"/>
        <v>0</v>
      </c>
      <c r="I25" s="5">
        <f>Data!E20</f>
        <v>0</v>
      </c>
      <c r="J25" s="6">
        <f t="shared" si="4"/>
        <v>0</v>
      </c>
      <c r="K25" s="5">
        <f>Data!F20</f>
        <v>0</v>
      </c>
      <c r="L25" s="7">
        <f t="shared" si="5"/>
        <v>0</v>
      </c>
      <c r="M25" s="12">
        <f>Data!AR20</f>
        <v>0</v>
      </c>
      <c r="N25" s="16">
        <f t="shared" si="6"/>
        <v>0</v>
      </c>
      <c r="O25" s="12">
        <f>Data!AS20</f>
        <v>0</v>
      </c>
      <c r="P25" s="16">
        <f t="shared" si="7"/>
        <v>0</v>
      </c>
      <c r="Q25" s="31">
        <f t="shared" si="8"/>
        <v>0</v>
      </c>
      <c r="R25" s="7">
        <f t="shared" si="9"/>
        <v>0</v>
      </c>
      <c r="S25" s="48" t="str">
        <f>Data!AV20</f>
        <v>Piedmont</v>
      </c>
    </row>
    <row r="26" spans="1:19" ht="13.5" customHeight="1" x14ac:dyDescent="0.2">
      <c r="A26" s="3" t="str">
        <f>Data!A21</f>
        <v>Campbell</v>
      </c>
      <c r="B26" s="5">
        <f>Data!B21</f>
        <v>48</v>
      </c>
      <c r="C26" s="5">
        <f>Data!C21</f>
        <v>39</v>
      </c>
      <c r="D26" s="6">
        <f t="shared" si="0"/>
        <v>0.8125</v>
      </c>
      <c r="E26" s="5">
        <f>Data!D21</f>
        <v>0</v>
      </c>
      <c r="F26" s="6">
        <f t="shared" si="1"/>
        <v>0</v>
      </c>
      <c r="G26" s="5">
        <f t="shared" si="2"/>
        <v>39</v>
      </c>
      <c r="H26" s="6">
        <f t="shared" si="3"/>
        <v>0.8125</v>
      </c>
      <c r="I26" s="5">
        <f>Data!E21</f>
        <v>40</v>
      </c>
      <c r="J26" s="6">
        <f t="shared" si="4"/>
        <v>0.83333333333333337</v>
      </c>
      <c r="K26" s="5">
        <f>Data!F21</f>
        <v>3</v>
      </c>
      <c r="L26" s="7">
        <f t="shared" si="5"/>
        <v>6.25E-2</v>
      </c>
      <c r="M26" s="12">
        <f>Data!AR21</f>
        <v>0</v>
      </c>
      <c r="N26" s="16">
        <f t="shared" si="6"/>
        <v>0</v>
      </c>
      <c r="O26" s="12">
        <f>Data!AS21</f>
        <v>0</v>
      </c>
      <c r="P26" s="16">
        <f t="shared" si="7"/>
        <v>0</v>
      </c>
      <c r="Q26" s="31">
        <f t="shared" si="8"/>
        <v>43</v>
      </c>
      <c r="R26" s="7">
        <f t="shared" si="9"/>
        <v>0.89583333333333337</v>
      </c>
      <c r="S26" s="48" t="str">
        <f>Data!AV21</f>
        <v>Piedmont</v>
      </c>
    </row>
    <row r="27" spans="1:19" ht="13.5" customHeight="1" x14ac:dyDescent="0.2">
      <c r="A27" s="3" t="str">
        <f>Data!A22</f>
        <v>Caroline</v>
      </c>
      <c r="B27" s="5">
        <f>Data!B22</f>
        <v>11</v>
      </c>
      <c r="C27" s="5">
        <f>Data!C22</f>
        <v>8</v>
      </c>
      <c r="D27" s="6">
        <f t="shared" si="0"/>
        <v>0.72727272727272729</v>
      </c>
      <c r="E27" s="5">
        <f>Data!D22</f>
        <v>0</v>
      </c>
      <c r="F27" s="6">
        <f t="shared" si="1"/>
        <v>0</v>
      </c>
      <c r="G27" s="5">
        <f t="shared" si="2"/>
        <v>8</v>
      </c>
      <c r="H27" s="6">
        <f t="shared" si="3"/>
        <v>0.72727272727272729</v>
      </c>
      <c r="I27" s="5">
        <f>Data!E22</f>
        <v>6</v>
      </c>
      <c r="J27" s="6">
        <f t="shared" si="4"/>
        <v>0.54545454545454541</v>
      </c>
      <c r="K27" s="5">
        <f>Data!F22</f>
        <v>0</v>
      </c>
      <c r="L27" s="7">
        <f t="shared" si="5"/>
        <v>0</v>
      </c>
      <c r="M27" s="12">
        <f>Data!AR22</f>
        <v>0</v>
      </c>
      <c r="N27" s="16">
        <f t="shared" si="6"/>
        <v>0</v>
      </c>
      <c r="O27" s="12">
        <f>Data!AS22</f>
        <v>0</v>
      </c>
      <c r="P27" s="16">
        <f t="shared" si="7"/>
        <v>0</v>
      </c>
      <c r="Q27" s="31">
        <f t="shared" si="8"/>
        <v>6</v>
      </c>
      <c r="R27" s="7">
        <f t="shared" si="9"/>
        <v>0.54545454545454541</v>
      </c>
      <c r="S27" s="48" t="str">
        <f>Data!AV22</f>
        <v>Central</v>
      </c>
    </row>
    <row r="28" spans="1:19" ht="13.5" customHeight="1" x14ac:dyDescent="0.2">
      <c r="A28" s="3" t="str">
        <f>Data!A23</f>
        <v>Carroll</v>
      </c>
      <c r="B28" s="5">
        <f>Data!B23</f>
        <v>84</v>
      </c>
      <c r="C28" s="5">
        <f>Data!C23</f>
        <v>65</v>
      </c>
      <c r="D28" s="6">
        <f t="shared" si="0"/>
        <v>0.77380952380952384</v>
      </c>
      <c r="E28" s="5">
        <f>Data!D23</f>
        <v>3</v>
      </c>
      <c r="F28" s="6">
        <f t="shared" si="1"/>
        <v>3.5714285714285712E-2</v>
      </c>
      <c r="G28" s="5">
        <f t="shared" si="2"/>
        <v>68</v>
      </c>
      <c r="H28" s="6">
        <f t="shared" si="3"/>
        <v>0.80952380952380953</v>
      </c>
      <c r="I28" s="5">
        <f>Data!E23</f>
        <v>61</v>
      </c>
      <c r="J28" s="6">
        <f t="shared" si="4"/>
        <v>0.72619047619047616</v>
      </c>
      <c r="K28" s="5">
        <f>Data!F23</f>
        <v>4</v>
      </c>
      <c r="L28" s="7">
        <f t="shared" si="5"/>
        <v>4.7619047619047616E-2</v>
      </c>
      <c r="M28" s="12">
        <f>Data!AR23</f>
        <v>2</v>
      </c>
      <c r="N28" s="16">
        <f t="shared" si="6"/>
        <v>2.3809523809523808E-2</v>
      </c>
      <c r="O28" s="12">
        <f>Data!AS23</f>
        <v>0</v>
      </c>
      <c r="P28" s="16">
        <f t="shared" si="7"/>
        <v>0</v>
      </c>
      <c r="Q28" s="31">
        <f t="shared" si="8"/>
        <v>67</v>
      </c>
      <c r="R28" s="7">
        <f t="shared" si="9"/>
        <v>0.79761904761904767</v>
      </c>
      <c r="S28" s="48" t="str">
        <f>Data!AV23</f>
        <v>Western</v>
      </c>
    </row>
    <row r="29" spans="1:19" ht="13.5" customHeight="1" x14ac:dyDescent="0.2">
      <c r="A29" s="3" t="str">
        <f>Data!A24</f>
        <v>Charles City</v>
      </c>
      <c r="B29" s="5">
        <f>Data!B24</f>
        <v>1</v>
      </c>
      <c r="C29" s="5">
        <f>Data!C24</f>
        <v>0</v>
      </c>
      <c r="D29" s="6">
        <f t="shared" si="0"/>
        <v>0</v>
      </c>
      <c r="E29" s="5">
        <f>Data!D24</f>
        <v>0</v>
      </c>
      <c r="F29" s="6">
        <f t="shared" si="1"/>
        <v>0</v>
      </c>
      <c r="G29" s="5">
        <f t="shared" si="2"/>
        <v>0</v>
      </c>
      <c r="H29" s="6">
        <f t="shared" si="3"/>
        <v>0</v>
      </c>
      <c r="I29" s="5">
        <f>Data!E24</f>
        <v>0</v>
      </c>
      <c r="J29" s="6">
        <f t="shared" si="4"/>
        <v>0</v>
      </c>
      <c r="K29" s="5">
        <f>Data!F24</f>
        <v>0</v>
      </c>
      <c r="L29" s="7">
        <f t="shared" si="5"/>
        <v>0</v>
      </c>
      <c r="M29" s="12">
        <f>Data!AR24</f>
        <v>0</v>
      </c>
      <c r="N29" s="16">
        <f t="shared" si="6"/>
        <v>0</v>
      </c>
      <c r="O29" s="12">
        <f>Data!AS24</f>
        <v>0</v>
      </c>
      <c r="P29" s="16">
        <f t="shared" si="7"/>
        <v>0</v>
      </c>
      <c r="Q29" s="31">
        <f t="shared" si="8"/>
        <v>0</v>
      </c>
      <c r="R29" s="7">
        <f t="shared" si="9"/>
        <v>0</v>
      </c>
      <c r="S29" s="48" t="str">
        <f>Data!AV24</f>
        <v>Central</v>
      </c>
    </row>
    <row r="30" spans="1:19" ht="13.5" customHeight="1" x14ac:dyDescent="0.2">
      <c r="A30" s="3" t="str">
        <f>Data!A25</f>
        <v>Charlotte</v>
      </c>
      <c r="B30" s="5">
        <f>Data!B25</f>
        <v>15</v>
      </c>
      <c r="C30" s="5">
        <f>Data!C25</f>
        <v>11</v>
      </c>
      <c r="D30" s="6">
        <f t="shared" si="0"/>
        <v>0.73333333333333328</v>
      </c>
      <c r="E30" s="5">
        <f>Data!D25</f>
        <v>2</v>
      </c>
      <c r="F30" s="6">
        <f t="shared" si="1"/>
        <v>0.13333333333333333</v>
      </c>
      <c r="G30" s="5">
        <f t="shared" si="2"/>
        <v>13</v>
      </c>
      <c r="H30" s="6">
        <f t="shared" si="3"/>
        <v>0.8666666666666667</v>
      </c>
      <c r="I30" s="5">
        <f>Data!E25</f>
        <v>11</v>
      </c>
      <c r="J30" s="6">
        <f t="shared" si="4"/>
        <v>0.73333333333333328</v>
      </c>
      <c r="K30" s="5">
        <f>Data!F25</f>
        <v>2</v>
      </c>
      <c r="L30" s="7">
        <f t="shared" si="5"/>
        <v>0.13333333333333333</v>
      </c>
      <c r="M30" s="12">
        <f>Data!AR25</f>
        <v>0</v>
      </c>
      <c r="N30" s="16">
        <f t="shared" si="6"/>
        <v>0</v>
      </c>
      <c r="O30" s="12">
        <f>Data!AS25</f>
        <v>0</v>
      </c>
      <c r="P30" s="16">
        <f t="shared" si="7"/>
        <v>0</v>
      </c>
      <c r="Q30" s="31">
        <f t="shared" si="8"/>
        <v>13</v>
      </c>
      <c r="R30" s="7">
        <f t="shared" si="9"/>
        <v>0.8666666666666667</v>
      </c>
      <c r="S30" s="48" t="str">
        <f>Data!AV25</f>
        <v>Piedmont</v>
      </c>
    </row>
    <row r="31" spans="1:19" ht="13.5" customHeight="1" x14ac:dyDescent="0.2">
      <c r="A31" s="3" t="str">
        <f>Data!A26</f>
        <v>Charlottesville</v>
      </c>
      <c r="B31" s="5">
        <f>Data!B26</f>
        <v>120</v>
      </c>
      <c r="C31" s="5">
        <f>Data!C26</f>
        <v>105</v>
      </c>
      <c r="D31" s="6">
        <f t="shared" si="0"/>
        <v>0.875</v>
      </c>
      <c r="E31" s="5">
        <f>Data!D26</f>
        <v>2</v>
      </c>
      <c r="F31" s="6">
        <f t="shared" si="1"/>
        <v>1.6666666666666666E-2</v>
      </c>
      <c r="G31" s="5">
        <f t="shared" si="2"/>
        <v>107</v>
      </c>
      <c r="H31" s="6">
        <f t="shared" si="3"/>
        <v>0.89166666666666672</v>
      </c>
      <c r="I31" s="5">
        <f>Data!E26</f>
        <v>55</v>
      </c>
      <c r="J31" s="6">
        <f t="shared" si="4"/>
        <v>0.45833333333333331</v>
      </c>
      <c r="K31" s="5">
        <f>Data!F26</f>
        <v>41</v>
      </c>
      <c r="L31" s="7">
        <f t="shared" si="5"/>
        <v>0.34166666666666667</v>
      </c>
      <c r="M31" s="12">
        <f>Data!AR26</f>
        <v>6</v>
      </c>
      <c r="N31" s="16">
        <f t="shared" si="6"/>
        <v>0.05</v>
      </c>
      <c r="O31" s="12">
        <f>Data!AS26</f>
        <v>2</v>
      </c>
      <c r="P31" s="16">
        <f t="shared" si="7"/>
        <v>1.6666666666666666E-2</v>
      </c>
      <c r="Q31" s="31">
        <f t="shared" si="8"/>
        <v>104</v>
      </c>
      <c r="R31" s="7">
        <f t="shared" si="9"/>
        <v>0.8666666666666667</v>
      </c>
      <c r="S31" s="48" t="str">
        <f>Data!AV26</f>
        <v>Piedmont</v>
      </c>
    </row>
    <row r="32" spans="1:19" ht="13.5" customHeight="1" x14ac:dyDescent="0.2">
      <c r="A32" s="3" t="str">
        <f>Data!A27</f>
        <v>Chesapeake</v>
      </c>
      <c r="B32" s="5">
        <f>Data!B27</f>
        <v>62</v>
      </c>
      <c r="C32" s="5">
        <f>Data!C27</f>
        <v>51</v>
      </c>
      <c r="D32" s="6">
        <f t="shared" si="0"/>
        <v>0.82258064516129037</v>
      </c>
      <c r="E32" s="5">
        <f>Data!D27</f>
        <v>0</v>
      </c>
      <c r="F32" s="6">
        <f t="shared" si="1"/>
        <v>0</v>
      </c>
      <c r="G32" s="5">
        <f t="shared" si="2"/>
        <v>51</v>
      </c>
      <c r="H32" s="6">
        <f t="shared" si="3"/>
        <v>0.82258064516129037</v>
      </c>
      <c r="I32" s="5">
        <f>Data!E27</f>
        <v>42</v>
      </c>
      <c r="J32" s="6">
        <f t="shared" si="4"/>
        <v>0.67741935483870963</v>
      </c>
      <c r="K32" s="5">
        <f>Data!F27</f>
        <v>5</v>
      </c>
      <c r="L32" s="7">
        <f t="shared" si="5"/>
        <v>8.0645161290322578E-2</v>
      </c>
      <c r="M32" s="12">
        <f>Data!AR27</f>
        <v>2</v>
      </c>
      <c r="N32" s="16">
        <f t="shared" si="6"/>
        <v>3.2258064516129031E-2</v>
      </c>
      <c r="O32" s="12">
        <f>Data!AS27</f>
        <v>3</v>
      </c>
      <c r="P32" s="16">
        <f t="shared" si="7"/>
        <v>4.8387096774193547E-2</v>
      </c>
      <c r="Q32" s="31">
        <f t="shared" si="8"/>
        <v>52</v>
      </c>
      <c r="R32" s="7">
        <f t="shared" si="9"/>
        <v>0.83870967741935487</v>
      </c>
      <c r="S32" s="48" t="str">
        <f>Data!AV27</f>
        <v>Eastern</v>
      </c>
    </row>
    <row r="33" spans="1:19" ht="13.5" customHeight="1" x14ac:dyDescent="0.2">
      <c r="A33" s="3" t="str">
        <f>Data!A28</f>
        <v>Chesterfield</v>
      </c>
      <c r="B33" s="5">
        <f>Data!B28</f>
        <v>87</v>
      </c>
      <c r="C33" s="5">
        <f>Data!C28</f>
        <v>60</v>
      </c>
      <c r="D33" s="6">
        <f t="shared" si="0"/>
        <v>0.68965517241379315</v>
      </c>
      <c r="E33" s="5">
        <f>Data!D28</f>
        <v>1</v>
      </c>
      <c r="F33" s="6">
        <f t="shared" si="1"/>
        <v>1.1494252873563218E-2</v>
      </c>
      <c r="G33" s="5">
        <f t="shared" si="2"/>
        <v>61</v>
      </c>
      <c r="H33" s="6">
        <f t="shared" si="3"/>
        <v>0.70114942528735635</v>
      </c>
      <c r="I33" s="5">
        <f>Data!E28</f>
        <v>60</v>
      </c>
      <c r="J33" s="6">
        <f t="shared" si="4"/>
        <v>0.68965517241379315</v>
      </c>
      <c r="K33" s="5">
        <f>Data!F28</f>
        <v>3</v>
      </c>
      <c r="L33" s="7">
        <f t="shared" si="5"/>
        <v>3.4482758620689655E-2</v>
      </c>
      <c r="M33" s="12">
        <f>Data!AR28</f>
        <v>0</v>
      </c>
      <c r="N33" s="16">
        <f t="shared" si="6"/>
        <v>0</v>
      </c>
      <c r="O33" s="12">
        <f>Data!AS28</f>
        <v>1</v>
      </c>
      <c r="P33" s="16">
        <f t="shared" si="7"/>
        <v>1.1494252873563218E-2</v>
      </c>
      <c r="Q33" s="31">
        <f t="shared" si="8"/>
        <v>64</v>
      </c>
      <c r="R33" s="7">
        <f t="shared" si="9"/>
        <v>0.73563218390804597</v>
      </c>
      <c r="S33" s="48" t="str">
        <f>Data!AV28</f>
        <v>Central</v>
      </c>
    </row>
    <row r="34" spans="1:19" ht="13.5" customHeight="1" x14ac:dyDescent="0.2">
      <c r="A34" s="3" t="str">
        <f>Data!A29</f>
        <v>Clarke</v>
      </c>
      <c r="B34" s="5">
        <f>Data!B29</f>
        <v>5</v>
      </c>
      <c r="C34" s="5">
        <f>Data!C29</f>
        <v>3</v>
      </c>
      <c r="D34" s="6">
        <f t="shared" si="0"/>
        <v>0.6</v>
      </c>
      <c r="E34" s="5">
        <f>Data!D29</f>
        <v>1</v>
      </c>
      <c r="F34" s="6">
        <f t="shared" si="1"/>
        <v>0.2</v>
      </c>
      <c r="G34" s="5">
        <f t="shared" si="2"/>
        <v>4</v>
      </c>
      <c r="H34" s="6">
        <f t="shared" si="3"/>
        <v>0.8</v>
      </c>
      <c r="I34" s="5">
        <f>Data!E29</f>
        <v>3</v>
      </c>
      <c r="J34" s="6">
        <f t="shared" si="4"/>
        <v>0.6</v>
      </c>
      <c r="K34" s="5">
        <f>Data!F29</f>
        <v>0</v>
      </c>
      <c r="L34" s="7">
        <f t="shared" si="5"/>
        <v>0</v>
      </c>
      <c r="M34" s="12">
        <f>Data!AR29</f>
        <v>0</v>
      </c>
      <c r="N34" s="16">
        <f t="shared" si="6"/>
        <v>0</v>
      </c>
      <c r="O34" s="12">
        <f>Data!AS29</f>
        <v>0</v>
      </c>
      <c r="P34" s="16">
        <f t="shared" si="7"/>
        <v>0</v>
      </c>
      <c r="Q34" s="31">
        <f t="shared" si="8"/>
        <v>3</v>
      </c>
      <c r="R34" s="7">
        <f t="shared" si="9"/>
        <v>0.6</v>
      </c>
      <c r="S34" s="48" t="str">
        <f>Data!AV29</f>
        <v>Northern</v>
      </c>
    </row>
    <row r="35" spans="1:19" ht="13.5" customHeight="1" x14ac:dyDescent="0.2">
      <c r="A35" s="3" t="str">
        <f>Data!A30</f>
        <v>Clifton Forge</v>
      </c>
      <c r="B35" s="5">
        <f>Data!B30</f>
        <v>0</v>
      </c>
      <c r="C35" s="5">
        <f>Data!C30</f>
        <v>0</v>
      </c>
      <c r="D35" s="6">
        <f t="shared" si="0"/>
        <v>0</v>
      </c>
      <c r="E35" s="5">
        <f>Data!D30</f>
        <v>0</v>
      </c>
      <c r="F35" s="6">
        <f t="shared" si="1"/>
        <v>0</v>
      </c>
      <c r="G35" s="5">
        <f t="shared" si="2"/>
        <v>0</v>
      </c>
      <c r="H35" s="6">
        <f t="shared" si="3"/>
        <v>0</v>
      </c>
      <c r="I35" s="5">
        <f>Data!E30</f>
        <v>0</v>
      </c>
      <c r="J35" s="6">
        <f t="shared" si="4"/>
        <v>0</v>
      </c>
      <c r="K35" s="5">
        <f>Data!F30</f>
        <v>0</v>
      </c>
      <c r="L35" s="7">
        <f t="shared" si="5"/>
        <v>0</v>
      </c>
      <c r="M35" s="12">
        <f>Data!AR30</f>
        <v>0</v>
      </c>
      <c r="N35" s="16">
        <f t="shared" si="6"/>
        <v>0</v>
      </c>
      <c r="O35" s="12">
        <f>Data!AS30</f>
        <v>0</v>
      </c>
      <c r="P35" s="16">
        <f t="shared" si="7"/>
        <v>0</v>
      </c>
      <c r="Q35" s="31">
        <f t="shared" si="8"/>
        <v>0</v>
      </c>
      <c r="R35" s="7">
        <f t="shared" si="9"/>
        <v>0</v>
      </c>
      <c r="S35" s="48" t="str">
        <f>Data!AV30</f>
        <v>Piedmont</v>
      </c>
    </row>
    <row r="36" spans="1:19" ht="13.5" customHeight="1" x14ac:dyDescent="0.2">
      <c r="A36" s="3" t="str">
        <f>Data!A31</f>
        <v>Colonial Heights</v>
      </c>
      <c r="B36" s="5">
        <f>Data!B31</f>
        <v>0</v>
      </c>
      <c r="C36" s="5">
        <f>Data!C31</f>
        <v>0</v>
      </c>
      <c r="D36" s="6">
        <f t="shared" si="0"/>
        <v>0</v>
      </c>
      <c r="E36" s="5">
        <f>Data!D31</f>
        <v>0</v>
      </c>
      <c r="F36" s="6">
        <f t="shared" si="1"/>
        <v>0</v>
      </c>
      <c r="G36" s="5">
        <f t="shared" si="2"/>
        <v>0</v>
      </c>
      <c r="H36" s="6">
        <f t="shared" si="3"/>
        <v>0</v>
      </c>
      <c r="I36" s="5">
        <f>Data!E31</f>
        <v>0</v>
      </c>
      <c r="J36" s="6">
        <f t="shared" si="4"/>
        <v>0</v>
      </c>
      <c r="K36" s="5">
        <f>Data!F31</f>
        <v>0</v>
      </c>
      <c r="L36" s="7">
        <f t="shared" si="5"/>
        <v>0</v>
      </c>
      <c r="M36" s="12">
        <f>Data!AR31</f>
        <v>0</v>
      </c>
      <c r="N36" s="16">
        <f t="shared" si="6"/>
        <v>0</v>
      </c>
      <c r="O36" s="12">
        <f>Data!AS31</f>
        <v>0</v>
      </c>
      <c r="P36" s="16">
        <f t="shared" si="7"/>
        <v>0</v>
      </c>
      <c r="Q36" s="31">
        <f t="shared" si="8"/>
        <v>0</v>
      </c>
      <c r="R36" s="7">
        <f t="shared" si="9"/>
        <v>0</v>
      </c>
      <c r="S36" s="48" t="str">
        <f>Data!AV31</f>
        <v>Central</v>
      </c>
    </row>
    <row r="37" spans="1:19" ht="13.5" customHeight="1" x14ac:dyDescent="0.2">
      <c r="A37" s="3" t="str">
        <f>Data!A32</f>
        <v>Covington</v>
      </c>
      <c r="B37" s="5">
        <f>Data!B32</f>
        <v>0</v>
      </c>
      <c r="C37" s="5">
        <f>Data!C32</f>
        <v>0</v>
      </c>
      <c r="D37" s="6">
        <f t="shared" si="0"/>
        <v>0</v>
      </c>
      <c r="E37" s="5">
        <f>Data!D32</f>
        <v>0</v>
      </c>
      <c r="F37" s="6">
        <f t="shared" si="1"/>
        <v>0</v>
      </c>
      <c r="G37" s="5">
        <f t="shared" si="2"/>
        <v>0</v>
      </c>
      <c r="H37" s="6">
        <f t="shared" si="3"/>
        <v>0</v>
      </c>
      <c r="I37" s="5">
        <f>Data!E32</f>
        <v>0</v>
      </c>
      <c r="J37" s="6">
        <f t="shared" si="4"/>
        <v>0</v>
      </c>
      <c r="K37" s="5">
        <f>Data!F32</f>
        <v>0</v>
      </c>
      <c r="L37" s="7">
        <f t="shared" si="5"/>
        <v>0</v>
      </c>
      <c r="M37" s="12">
        <f>Data!AR32</f>
        <v>0</v>
      </c>
      <c r="N37" s="16">
        <f t="shared" si="6"/>
        <v>0</v>
      </c>
      <c r="O37" s="12">
        <f>Data!AS32</f>
        <v>0</v>
      </c>
      <c r="P37" s="16">
        <f t="shared" si="7"/>
        <v>0</v>
      </c>
      <c r="Q37" s="31">
        <f t="shared" si="8"/>
        <v>0</v>
      </c>
      <c r="R37" s="7">
        <f t="shared" si="9"/>
        <v>0</v>
      </c>
      <c r="S37" s="48" t="str">
        <f>Data!AV32</f>
        <v>Piedmont</v>
      </c>
    </row>
    <row r="38" spans="1:19" ht="13.5" customHeight="1" x14ac:dyDescent="0.2">
      <c r="A38" s="3" t="str">
        <f>Data!A33</f>
        <v>Craig</v>
      </c>
      <c r="B38" s="5">
        <f>Data!B33</f>
        <v>18</v>
      </c>
      <c r="C38" s="5">
        <f>Data!C33</f>
        <v>17</v>
      </c>
      <c r="D38" s="6">
        <f t="shared" si="0"/>
        <v>0.94444444444444442</v>
      </c>
      <c r="E38" s="5">
        <f>Data!D33</f>
        <v>0</v>
      </c>
      <c r="F38" s="6">
        <f t="shared" si="1"/>
        <v>0</v>
      </c>
      <c r="G38" s="5">
        <f t="shared" si="2"/>
        <v>17</v>
      </c>
      <c r="H38" s="6">
        <f t="shared" si="3"/>
        <v>0.94444444444444442</v>
      </c>
      <c r="I38" s="5">
        <f>Data!E33</f>
        <v>14</v>
      </c>
      <c r="J38" s="6">
        <f t="shared" si="4"/>
        <v>0.77777777777777779</v>
      </c>
      <c r="K38" s="5">
        <f>Data!F33</f>
        <v>2</v>
      </c>
      <c r="L38" s="7">
        <f t="shared" si="5"/>
        <v>0.1111111111111111</v>
      </c>
      <c r="M38" s="12">
        <f>Data!AR33</f>
        <v>1</v>
      </c>
      <c r="N38" s="16">
        <f t="shared" si="6"/>
        <v>5.5555555555555552E-2</v>
      </c>
      <c r="O38" s="12">
        <f>Data!AS33</f>
        <v>0</v>
      </c>
      <c r="P38" s="16">
        <f t="shared" si="7"/>
        <v>0</v>
      </c>
      <c r="Q38" s="31">
        <f t="shared" si="8"/>
        <v>17</v>
      </c>
      <c r="R38" s="7">
        <f t="shared" si="9"/>
        <v>0.94444444444444442</v>
      </c>
      <c r="S38" s="48" t="str">
        <f>Data!AV33</f>
        <v>Piedmont</v>
      </c>
    </row>
    <row r="39" spans="1:19" ht="13.5" customHeight="1" x14ac:dyDescent="0.2">
      <c r="A39" s="3" t="str">
        <f>Data!A34</f>
        <v>Culpeper</v>
      </c>
      <c r="B39" s="5">
        <f>Data!B34</f>
        <v>39</v>
      </c>
      <c r="C39" s="5">
        <f>Data!C34</f>
        <v>28</v>
      </c>
      <c r="D39" s="6">
        <f t="shared" si="0"/>
        <v>0.71794871794871795</v>
      </c>
      <c r="E39" s="5">
        <f>Data!D34</f>
        <v>1</v>
      </c>
      <c r="F39" s="6">
        <f t="shared" si="1"/>
        <v>2.564102564102564E-2</v>
      </c>
      <c r="G39" s="5">
        <f t="shared" si="2"/>
        <v>29</v>
      </c>
      <c r="H39" s="6">
        <f t="shared" si="3"/>
        <v>0.74358974358974361</v>
      </c>
      <c r="I39" s="5">
        <f>Data!E34</f>
        <v>33</v>
      </c>
      <c r="J39" s="6">
        <f t="shared" si="4"/>
        <v>0.84615384615384615</v>
      </c>
      <c r="K39" s="5">
        <f>Data!F34</f>
        <v>0</v>
      </c>
      <c r="L39" s="7">
        <f t="shared" si="5"/>
        <v>0</v>
      </c>
      <c r="M39" s="12">
        <f>Data!AR34</f>
        <v>0</v>
      </c>
      <c r="N39" s="16">
        <f t="shared" si="6"/>
        <v>0</v>
      </c>
      <c r="O39" s="12">
        <f>Data!AS34</f>
        <v>1</v>
      </c>
      <c r="P39" s="16">
        <f t="shared" si="7"/>
        <v>2.564102564102564E-2</v>
      </c>
      <c r="Q39" s="31">
        <f t="shared" si="8"/>
        <v>34</v>
      </c>
      <c r="R39" s="7">
        <f t="shared" si="9"/>
        <v>0.87179487179487181</v>
      </c>
      <c r="S39" s="48" t="str">
        <f>Data!AV34</f>
        <v>Northern</v>
      </c>
    </row>
    <row r="40" spans="1:19" ht="13.5" customHeight="1" x14ac:dyDescent="0.2">
      <c r="A40" s="3" t="str">
        <f>Data!A35</f>
        <v>Cumberland</v>
      </c>
      <c r="B40" s="5">
        <f>Data!B35</f>
        <v>11</v>
      </c>
      <c r="C40" s="5">
        <f>Data!C35</f>
        <v>8</v>
      </c>
      <c r="D40" s="6">
        <f t="shared" si="0"/>
        <v>0.72727272727272729</v>
      </c>
      <c r="E40" s="5">
        <f>Data!D35</f>
        <v>0</v>
      </c>
      <c r="F40" s="6">
        <f t="shared" si="1"/>
        <v>0</v>
      </c>
      <c r="G40" s="5">
        <f t="shared" si="2"/>
        <v>8</v>
      </c>
      <c r="H40" s="6">
        <f t="shared" si="3"/>
        <v>0.72727272727272729</v>
      </c>
      <c r="I40" s="5">
        <f>Data!E35</f>
        <v>8</v>
      </c>
      <c r="J40" s="6">
        <f t="shared" si="4"/>
        <v>0.72727272727272729</v>
      </c>
      <c r="K40" s="5">
        <f>Data!F35</f>
        <v>0</v>
      </c>
      <c r="L40" s="7">
        <f t="shared" si="5"/>
        <v>0</v>
      </c>
      <c r="M40" s="12">
        <f>Data!AR35</f>
        <v>0</v>
      </c>
      <c r="N40" s="16">
        <f t="shared" si="6"/>
        <v>0</v>
      </c>
      <c r="O40" s="12">
        <f>Data!AS35</f>
        <v>0</v>
      </c>
      <c r="P40" s="16">
        <f t="shared" si="7"/>
        <v>0</v>
      </c>
      <c r="Q40" s="31">
        <f t="shared" si="8"/>
        <v>8</v>
      </c>
      <c r="R40" s="7">
        <f t="shared" si="9"/>
        <v>0.72727272727272729</v>
      </c>
      <c r="S40" s="48" t="str">
        <f>Data!AV35</f>
        <v>Central</v>
      </c>
    </row>
    <row r="41" spans="1:19" ht="13.5" customHeight="1" x14ac:dyDescent="0.2">
      <c r="A41" s="3" t="str">
        <f>Data!A36</f>
        <v>Danville</v>
      </c>
      <c r="B41" s="5">
        <f>Data!B36</f>
        <v>46</v>
      </c>
      <c r="C41" s="5">
        <f>Data!C36</f>
        <v>30</v>
      </c>
      <c r="D41" s="6">
        <f t="shared" si="0"/>
        <v>0.65217391304347827</v>
      </c>
      <c r="E41" s="5">
        <f>Data!D36</f>
        <v>0</v>
      </c>
      <c r="F41" s="6">
        <f t="shared" si="1"/>
        <v>0</v>
      </c>
      <c r="G41" s="5">
        <f t="shared" si="2"/>
        <v>30</v>
      </c>
      <c r="H41" s="6">
        <f t="shared" si="3"/>
        <v>0.65217391304347827</v>
      </c>
      <c r="I41" s="5">
        <f>Data!E36</f>
        <v>23</v>
      </c>
      <c r="J41" s="6">
        <f t="shared" si="4"/>
        <v>0.5</v>
      </c>
      <c r="K41" s="5">
        <f>Data!F36</f>
        <v>0</v>
      </c>
      <c r="L41" s="7">
        <f t="shared" si="5"/>
        <v>0</v>
      </c>
      <c r="M41" s="12">
        <f>Data!AR36</f>
        <v>0</v>
      </c>
      <c r="N41" s="16">
        <f t="shared" si="6"/>
        <v>0</v>
      </c>
      <c r="O41" s="12">
        <f>Data!AS36</f>
        <v>3</v>
      </c>
      <c r="P41" s="16">
        <f t="shared" si="7"/>
        <v>6.5217391304347824E-2</v>
      </c>
      <c r="Q41" s="31">
        <f t="shared" si="8"/>
        <v>26</v>
      </c>
      <c r="R41" s="7">
        <f t="shared" si="9"/>
        <v>0.56521739130434778</v>
      </c>
      <c r="S41" s="48" t="str">
        <f>Data!AV36</f>
        <v>Piedmont</v>
      </c>
    </row>
    <row r="42" spans="1:19" ht="13.5" customHeight="1" x14ac:dyDescent="0.2">
      <c r="A42" s="3" t="str">
        <f>Data!A37</f>
        <v>Dickenson</v>
      </c>
      <c r="B42" s="5">
        <f>Data!B37</f>
        <v>31</v>
      </c>
      <c r="C42" s="5">
        <f>Data!C37</f>
        <v>20</v>
      </c>
      <c r="D42" s="6">
        <f t="shared" si="0"/>
        <v>0.64516129032258063</v>
      </c>
      <c r="E42" s="5">
        <f>Data!D37</f>
        <v>0</v>
      </c>
      <c r="F42" s="6">
        <f t="shared" si="1"/>
        <v>0</v>
      </c>
      <c r="G42" s="5">
        <f t="shared" si="2"/>
        <v>20</v>
      </c>
      <c r="H42" s="6">
        <f t="shared" si="3"/>
        <v>0.64516129032258063</v>
      </c>
      <c r="I42" s="5">
        <f>Data!E37</f>
        <v>25</v>
      </c>
      <c r="J42" s="6">
        <f t="shared" si="4"/>
        <v>0.80645161290322576</v>
      </c>
      <c r="K42" s="5">
        <f>Data!F37</f>
        <v>3</v>
      </c>
      <c r="L42" s="7">
        <f t="shared" si="5"/>
        <v>9.6774193548387094E-2</v>
      </c>
      <c r="M42" s="12">
        <f>Data!AR37</f>
        <v>0</v>
      </c>
      <c r="N42" s="16">
        <f t="shared" si="6"/>
        <v>0</v>
      </c>
      <c r="O42" s="12">
        <f>Data!AS37</f>
        <v>2</v>
      </c>
      <c r="P42" s="16">
        <f t="shared" si="7"/>
        <v>6.4516129032258063E-2</v>
      </c>
      <c r="Q42" s="31">
        <f t="shared" si="8"/>
        <v>30</v>
      </c>
      <c r="R42" s="7">
        <f t="shared" si="9"/>
        <v>0.967741935483871</v>
      </c>
      <c r="S42" s="48" t="str">
        <f>Data!AV37</f>
        <v>Western</v>
      </c>
    </row>
    <row r="43" spans="1:19" ht="13.5" customHeight="1" x14ac:dyDescent="0.2">
      <c r="A43" s="3" t="str">
        <f>Data!A38</f>
        <v>Dinwiddie</v>
      </c>
      <c r="B43" s="5">
        <f>Data!B38</f>
        <v>14</v>
      </c>
      <c r="C43" s="5">
        <f>Data!C38</f>
        <v>13</v>
      </c>
      <c r="D43" s="6">
        <f t="shared" si="0"/>
        <v>0.9285714285714286</v>
      </c>
      <c r="E43" s="5">
        <f>Data!D38</f>
        <v>0</v>
      </c>
      <c r="F43" s="6">
        <f t="shared" si="1"/>
        <v>0</v>
      </c>
      <c r="G43" s="5">
        <f t="shared" si="2"/>
        <v>13</v>
      </c>
      <c r="H43" s="6">
        <f t="shared" si="3"/>
        <v>0.9285714285714286</v>
      </c>
      <c r="I43" s="5">
        <f>Data!E38</f>
        <v>13</v>
      </c>
      <c r="J43" s="6">
        <f t="shared" si="4"/>
        <v>0.9285714285714286</v>
      </c>
      <c r="K43" s="5">
        <f>Data!F38</f>
        <v>0</v>
      </c>
      <c r="L43" s="7">
        <f t="shared" si="5"/>
        <v>0</v>
      </c>
      <c r="M43" s="12">
        <f>Data!AR38</f>
        <v>0</v>
      </c>
      <c r="N43" s="16">
        <f t="shared" si="6"/>
        <v>0</v>
      </c>
      <c r="O43" s="12">
        <f>Data!AS38</f>
        <v>0</v>
      </c>
      <c r="P43" s="16">
        <f t="shared" si="7"/>
        <v>0</v>
      </c>
      <c r="Q43" s="31">
        <f t="shared" si="8"/>
        <v>13</v>
      </c>
      <c r="R43" s="7">
        <f t="shared" si="9"/>
        <v>0.9285714285714286</v>
      </c>
      <c r="S43" s="48" t="str">
        <f>Data!AV38</f>
        <v>Eastern</v>
      </c>
    </row>
    <row r="44" spans="1:19" ht="13.5" customHeight="1" x14ac:dyDescent="0.2">
      <c r="A44" s="3" t="str">
        <f>Data!A39</f>
        <v>Emporia</v>
      </c>
      <c r="B44" s="5">
        <f>Data!B39</f>
        <v>0</v>
      </c>
      <c r="C44" s="5">
        <f>Data!C39</f>
        <v>0</v>
      </c>
      <c r="D44" s="6">
        <f t="shared" si="0"/>
        <v>0</v>
      </c>
      <c r="E44" s="5">
        <f>Data!D39</f>
        <v>0</v>
      </c>
      <c r="F44" s="6">
        <f t="shared" si="1"/>
        <v>0</v>
      </c>
      <c r="G44" s="5">
        <f t="shared" si="2"/>
        <v>0</v>
      </c>
      <c r="H44" s="6">
        <f t="shared" si="3"/>
        <v>0</v>
      </c>
      <c r="I44" s="5">
        <f>Data!E39</f>
        <v>0</v>
      </c>
      <c r="J44" s="6">
        <f t="shared" si="4"/>
        <v>0</v>
      </c>
      <c r="K44" s="5">
        <f>Data!F39</f>
        <v>0</v>
      </c>
      <c r="L44" s="7">
        <f t="shared" si="5"/>
        <v>0</v>
      </c>
      <c r="M44" s="12">
        <f>Data!AR39</f>
        <v>0</v>
      </c>
      <c r="N44" s="16">
        <f t="shared" si="6"/>
        <v>0</v>
      </c>
      <c r="O44" s="12">
        <f>Data!AS39</f>
        <v>0</v>
      </c>
      <c r="P44" s="16">
        <f t="shared" si="7"/>
        <v>0</v>
      </c>
      <c r="Q44" s="31">
        <f t="shared" si="8"/>
        <v>0</v>
      </c>
      <c r="R44" s="7">
        <f t="shared" si="9"/>
        <v>0</v>
      </c>
      <c r="S44" s="48" t="str">
        <f>Data!AV39</f>
        <v>Eastern</v>
      </c>
    </row>
    <row r="45" spans="1:19" ht="13.5" customHeight="1" x14ac:dyDescent="0.2">
      <c r="A45" s="3" t="str">
        <f>Data!A40</f>
        <v>Essex</v>
      </c>
      <c r="B45" s="5">
        <f>Data!B40</f>
        <v>10</v>
      </c>
      <c r="C45" s="5">
        <f>Data!C40</f>
        <v>9</v>
      </c>
      <c r="D45" s="6">
        <f t="shared" si="0"/>
        <v>0.9</v>
      </c>
      <c r="E45" s="5">
        <f>Data!D40</f>
        <v>0</v>
      </c>
      <c r="F45" s="6">
        <f t="shared" si="1"/>
        <v>0</v>
      </c>
      <c r="G45" s="5">
        <f t="shared" si="2"/>
        <v>9</v>
      </c>
      <c r="H45" s="6">
        <f t="shared" si="3"/>
        <v>0.9</v>
      </c>
      <c r="I45" s="5">
        <f>Data!E40</f>
        <v>4</v>
      </c>
      <c r="J45" s="6">
        <f t="shared" si="4"/>
        <v>0.4</v>
      </c>
      <c r="K45" s="5">
        <f>Data!F40</f>
        <v>1</v>
      </c>
      <c r="L45" s="7">
        <f t="shared" si="5"/>
        <v>0.1</v>
      </c>
      <c r="M45" s="12">
        <f>Data!AR40</f>
        <v>0</v>
      </c>
      <c r="N45" s="16">
        <f t="shared" si="6"/>
        <v>0</v>
      </c>
      <c r="O45" s="12">
        <f>Data!AS40</f>
        <v>0</v>
      </c>
      <c r="P45" s="16">
        <f t="shared" si="7"/>
        <v>0</v>
      </c>
      <c r="Q45" s="31">
        <f t="shared" si="8"/>
        <v>5</v>
      </c>
      <c r="R45" s="7">
        <f t="shared" si="9"/>
        <v>0.5</v>
      </c>
      <c r="S45" s="48" t="str">
        <f>Data!AV40</f>
        <v>Central</v>
      </c>
    </row>
    <row r="46" spans="1:19" ht="13.5" customHeight="1" x14ac:dyDescent="0.2">
      <c r="A46" s="3" t="str">
        <f>Data!A41</f>
        <v>Fairfax City</v>
      </c>
      <c r="B46" s="5">
        <f>Data!B41</f>
        <v>0</v>
      </c>
      <c r="C46" s="5">
        <f>Data!C41</f>
        <v>0</v>
      </c>
      <c r="D46" s="6">
        <f t="shared" si="0"/>
        <v>0</v>
      </c>
      <c r="E46" s="5">
        <f>Data!D41</f>
        <v>0</v>
      </c>
      <c r="F46" s="6">
        <f t="shared" si="1"/>
        <v>0</v>
      </c>
      <c r="G46" s="5">
        <f t="shared" si="2"/>
        <v>0</v>
      </c>
      <c r="H46" s="6">
        <f t="shared" si="3"/>
        <v>0</v>
      </c>
      <c r="I46" s="5">
        <f>Data!E41</f>
        <v>0</v>
      </c>
      <c r="J46" s="6">
        <f t="shared" si="4"/>
        <v>0</v>
      </c>
      <c r="K46" s="5">
        <f>Data!F41</f>
        <v>0</v>
      </c>
      <c r="L46" s="7">
        <f t="shared" si="5"/>
        <v>0</v>
      </c>
      <c r="M46" s="12">
        <f>Data!AR41</f>
        <v>0</v>
      </c>
      <c r="N46" s="16">
        <f t="shared" si="6"/>
        <v>0</v>
      </c>
      <c r="O46" s="12">
        <f>Data!AS41</f>
        <v>0</v>
      </c>
      <c r="P46" s="16">
        <f t="shared" si="7"/>
        <v>0</v>
      </c>
      <c r="Q46" s="31">
        <f t="shared" si="8"/>
        <v>0</v>
      </c>
      <c r="R46" s="7">
        <f t="shared" si="9"/>
        <v>0</v>
      </c>
      <c r="S46" s="48" t="str">
        <f>Data!AV41</f>
        <v>Northern</v>
      </c>
    </row>
    <row r="47" spans="1:19" ht="13.5" customHeight="1" x14ac:dyDescent="0.2">
      <c r="A47" s="3" t="str">
        <f>Data!A42</f>
        <v>Fairfax County</v>
      </c>
      <c r="B47" s="5">
        <f>Data!B42</f>
        <v>176</v>
      </c>
      <c r="C47" s="5">
        <f>Data!C42</f>
        <v>141</v>
      </c>
      <c r="D47" s="6">
        <f t="shared" si="0"/>
        <v>0.80113636363636365</v>
      </c>
      <c r="E47" s="5">
        <f>Data!D42</f>
        <v>2</v>
      </c>
      <c r="F47" s="6">
        <f t="shared" si="1"/>
        <v>1.1363636363636364E-2</v>
      </c>
      <c r="G47" s="5">
        <f t="shared" si="2"/>
        <v>143</v>
      </c>
      <c r="H47" s="6">
        <f t="shared" si="3"/>
        <v>0.8125</v>
      </c>
      <c r="I47" s="5">
        <f>Data!E42</f>
        <v>128</v>
      </c>
      <c r="J47" s="6">
        <f t="shared" si="4"/>
        <v>0.72727272727272729</v>
      </c>
      <c r="K47" s="5">
        <f>Data!F42</f>
        <v>11</v>
      </c>
      <c r="L47" s="7">
        <f t="shared" si="5"/>
        <v>6.25E-2</v>
      </c>
      <c r="M47" s="12">
        <f>Data!AR42</f>
        <v>0</v>
      </c>
      <c r="N47" s="16">
        <f t="shared" si="6"/>
        <v>0</v>
      </c>
      <c r="O47" s="12">
        <f>Data!AS42</f>
        <v>7</v>
      </c>
      <c r="P47" s="16">
        <f t="shared" si="7"/>
        <v>3.9772727272727272E-2</v>
      </c>
      <c r="Q47" s="31">
        <f t="shared" si="8"/>
        <v>146</v>
      </c>
      <c r="R47" s="7">
        <f t="shared" si="9"/>
        <v>0.82954545454545459</v>
      </c>
      <c r="S47" s="48" t="str">
        <f>Data!AV42</f>
        <v>Northern</v>
      </c>
    </row>
    <row r="48" spans="1:19" ht="13.5" customHeight="1" x14ac:dyDescent="0.2">
      <c r="A48" s="3" t="str">
        <f>Data!A43</f>
        <v>Falls Church</v>
      </c>
      <c r="B48" s="5">
        <f>Data!B43</f>
        <v>0</v>
      </c>
      <c r="C48" s="5">
        <f>Data!C43</f>
        <v>0</v>
      </c>
      <c r="D48" s="6">
        <f t="shared" si="0"/>
        <v>0</v>
      </c>
      <c r="E48" s="5">
        <f>Data!D43</f>
        <v>0</v>
      </c>
      <c r="F48" s="6">
        <f t="shared" si="1"/>
        <v>0</v>
      </c>
      <c r="G48" s="5">
        <f t="shared" si="2"/>
        <v>0</v>
      </c>
      <c r="H48" s="6">
        <f t="shared" si="3"/>
        <v>0</v>
      </c>
      <c r="I48" s="5">
        <f>Data!E43</f>
        <v>0</v>
      </c>
      <c r="J48" s="6">
        <f t="shared" si="4"/>
        <v>0</v>
      </c>
      <c r="K48" s="5">
        <f>Data!F43</f>
        <v>0</v>
      </c>
      <c r="L48" s="7">
        <f t="shared" si="5"/>
        <v>0</v>
      </c>
      <c r="M48" s="12">
        <f>Data!AR43</f>
        <v>0</v>
      </c>
      <c r="N48" s="16">
        <f t="shared" si="6"/>
        <v>0</v>
      </c>
      <c r="O48" s="12">
        <f>Data!AS43</f>
        <v>0</v>
      </c>
      <c r="P48" s="16">
        <f t="shared" si="7"/>
        <v>0</v>
      </c>
      <c r="Q48" s="31">
        <f t="shared" si="8"/>
        <v>0</v>
      </c>
      <c r="R48" s="7">
        <f t="shared" si="9"/>
        <v>0</v>
      </c>
      <c r="S48" s="48" t="str">
        <f>Data!AV43</f>
        <v>Northern</v>
      </c>
    </row>
    <row r="49" spans="1:19" ht="13.5" customHeight="1" x14ac:dyDescent="0.2">
      <c r="A49" s="3" t="str">
        <f>Data!A44</f>
        <v>Fauquier</v>
      </c>
      <c r="B49" s="5">
        <f>Data!B44</f>
        <v>47</v>
      </c>
      <c r="C49" s="5">
        <f>Data!C44</f>
        <v>39</v>
      </c>
      <c r="D49" s="6">
        <f t="shared" si="0"/>
        <v>0.82978723404255317</v>
      </c>
      <c r="E49" s="5">
        <f>Data!D44</f>
        <v>0</v>
      </c>
      <c r="F49" s="6">
        <f t="shared" si="1"/>
        <v>0</v>
      </c>
      <c r="G49" s="5">
        <f t="shared" si="2"/>
        <v>39</v>
      </c>
      <c r="H49" s="6">
        <f t="shared" si="3"/>
        <v>0.82978723404255317</v>
      </c>
      <c r="I49" s="5">
        <f>Data!E44</f>
        <v>31</v>
      </c>
      <c r="J49" s="6">
        <f t="shared" si="4"/>
        <v>0.65957446808510634</v>
      </c>
      <c r="K49" s="5">
        <f>Data!F44</f>
        <v>2</v>
      </c>
      <c r="L49" s="7">
        <f t="shared" si="5"/>
        <v>4.2553191489361701E-2</v>
      </c>
      <c r="M49" s="12">
        <f>Data!AR44</f>
        <v>2</v>
      </c>
      <c r="N49" s="16">
        <f t="shared" si="6"/>
        <v>4.2553191489361701E-2</v>
      </c>
      <c r="O49" s="12">
        <f>Data!AS44</f>
        <v>0</v>
      </c>
      <c r="P49" s="16">
        <f t="shared" si="7"/>
        <v>0</v>
      </c>
      <c r="Q49" s="31">
        <f t="shared" si="8"/>
        <v>35</v>
      </c>
      <c r="R49" s="7">
        <f t="shared" si="9"/>
        <v>0.74468085106382975</v>
      </c>
      <c r="S49" s="48" t="str">
        <f>Data!AV44</f>
        <v>Northern</v>
      </c>
    </row>
    <row r="50" spans="1:19" ht="13.5" customHeight="1" x14ac:dyDescent="0.2">
      <c r="A50" s="3" t="str">
        <f>Data!A45</f>
        <v>Floyd</v>
      </c>
      <c r="B50" s="5">
        <f>Data!B45</f>
        <v>17</v>
      </c>
      <c r="C50" s="5">
        <f>Data!C45</f>
        <v>13</v>
      </c>
      <c r="D50" s="6">
        <f t="shared" si="0"/>
        <v>0.76470588235294112</v>
      </c>
      <c r="E50" s="5">
        <f>Data!D45</f>
        <v>0</v>
      </c>
      <c r="F50" s="6">
        <f t="shared" si="1"/>
        <v>0</v>
      </c>
      <c r="G50" s="5">
        <f t="shared" si="2"/>
        <v>13</v>
      </c>
      <c r="H50" s="6">
        <f t="shared" si="3"/>
        <v>0.76470588235294112</v>
      </c>
      <c r="I50" s="5">
        <f>Data!E45</f>
        <v>9</v>
      </c>
      <c r="J50" s="6">
        <f t="shared" si="4"/>
        <v>0.52941176470588236</v>
      </c>
      <c r="K50" s="5">
        <f>Data!F45</f>
        <v>0</v>
      </c>
      <c r="L50" s="7">
        <f t="shared" si="5"/>
        <v>0</v>
      </c>
      <c r="M50" s="12">
        <f>Data!AR45</f>
        <v>0</v>
      </c>
      <c r="N50" s="16">
        <f t="shared" si="6"/>
        <v>0</v>
      </c>
      <c r="O50" s="12">
        <f>Data!AS45</f>
        <v>1</v>
      </c>
      <c r="P50" s="16">
        <f t="shared" si="7"/>
        <v>5.8823529411764705E-2</v>
      </c>
      <c r="Q50" s="31">
        <f t="shared" si="8"/>
        <v>10</v>
      </c>
      <c r="R50" s="7">
        <f t="shared" si="9"/>
        <v>0.58823529411764708</v>
      </c>
      <c r="S50" s="48" t="str">
        <f>Data!AV45</f>
        <v>Western</v>
      </c>
    </row>
    <row r="51" spans="1:19" ht="13.5" customHeight="1" x14ac:dyDescent="0.2">
      <c r="A51" s="3" t="str">
        <f>Data!A46</f>
        <v>Fluvanna</v>
      </c>
      <c r="B51" s="5">
        <f>Data!B46</f>
        <v>17</v>
      </c>
      <c r="C51" s="5">
        <f>Data!C46</f>
        <v>14</v>
      </c>
      <c r="D51" s="6">
        <f t="shared" si="0"/>
        <v>0.82352941176470584</v>
      </c>
      <c r="E51" s="5">
        <f>Data!D46</f>
        <v>0</v>
      </c>
      <c r="F51" s="6">
        <f t="shared" si="1"/>
        <v>0</v>
      </c>
      <c r="G51" s="5">
        <f t="shared" si="2"/>
        <v>14</v>
      </c>
      <c r="H51" s="6">
        <f t="shared" si="3"/>
        <v>0.82352941176470584</v>
      </c>
      <c r="I51" s="5">
        <f>Data!E46</f>
        <v>13</v>
      </c>
      <c r="J51" s="6">
        <f t="shared" si="4"/>
        <v>0.76470588235294112</v>
      </c>
      <c r="K51" s="5">
        <f>Data!F46</f>
        <v>1</v>
      </c>
      <c r="L51" s="7">
        <f t="shared" si="5"/>
        <v>5.8823529411764705E-2</v>
      </c>
      <c r="M51" s="12">
        <f>Data!AR46</f>
        <v>1</v>
      </c>
      <c r="N51" s="16">
        <f t="shared" si="6"/>
        <v>5.8823529411764705E-2</v>
      </c>
      <c r="O51" s="12">
        <f>Data!AS46</f>
        <v>0</v>
      </c>
      <c r="P51" s="16">
        <f t="shared" si="7"/>
        <v>0</v>
      </c>
      <c r="Q51" s="31">
        <f t="shared" si="8"/>
        <v>15</v>
      </c>
      <c r="R51" s="7">
        <f t="shared" si="9"/>
        <v>0.88235294117647056</v>
      </c>
      <c r="S51" s="48" t="str">
        <f>Data!AV46</f>
        <v>Central</v>
      </c>
    </row>
    <row r="52" spans="1:19" ht="13.5" customHeight="1" x14ac:dyDescent="0.2">
      <c r="A52" s="3" t="str">
        <f>Data!A47</f>
        <v>Franklin City</v>
      </c>
      <c r="B52" s="5">
        <f>Data!B47</f>
        <v>7</v>
      </c>
      <c r="C52" s="5">
        <f>Data!C47</f>
        <v>5</v>
      </c>
      <c r="D52" s="6">
        <f t="shared" si="0"/>
        <v>0.7142857142857143</v>
      </c>
      <c r="E52" s="5">
        <f>Data!D47</f>
        <v>0</v>
      </c>
      <c r="F52" s="6">
        <f t="shared" si="1"/>
        <v>0</v>
      </c>
      <c r="G52" s="5">
        <f t="shared" si="2"/>
        <v>5</v>
      </c>
      <c r="H52" s="6">
        <f t="shared" si="3"/>
        <v>0.7142857142857143</v>
      </c>
      <c r="I52" s="5">
        <f>Data!E47</f>
        <v>4</v>
      </c>
      <c r="J52" s="6">
        <f t="shared" si="4"/>
        <v>0.5714285714285714</v>
      </c>
      <c r="K52" s="5">
        <f>Data!F47</f>
        <v>0</v>
      </c>
      <c r="L52" s="7">
        <f t="shared" si="5"/>
        <v>0</v>
      </c>
      <c r="M52" s="12">
        <f>Data!AR47</f>
        <v>0</v>
      </c>
      <c r="N52" s="16">
        <f t="shared" si="6"/>
        <v>0</v>
      </c>
      <c r="O52" s="12">
        <f>Data!AS47</f>
        <v>0</v>
      </c>
      <c r="P52" s="16">
        <f t="shared" si="7"/>
        <v>0</v>
      </c>
      <c r="Q52" s="31">
        <f t="shared" si="8"/>
        <v>4</v>
      </c>
      <c r="R52" s="7">
        <f t="shared" si="9"/>
        <v>0.5714285714285714</v>
      </c>
      <c r="S52" s="48" t="str">
        <f>Data!AV47</f>
        <v>Eastern</v>
      </c>
    </row>
    <row r="53" spans="1:19" ht="13.5" customHeight="1" x14ac:dyDescent="0.2">
      <c r="A53" s="3" t="str">
        <f>Data!A48</f>
        <v>Franklin County</v>
      </c>
      <c r="B53" s="5">
        <f>Data!B48</f>
        <v>85</v>
      </c>
      <c r="C53" s="5">
        <f>Data!C48</f>
        <v>68</v>
      </c>
      <c r="D53" s="6">
        <f t="shared" si="0"/>
        <v>0.8</v>
      </c>
      <c r="E53" s="5">
        <f>Data!D48</f>
        <v>0</v>
      </c>
      <c r="F53" s="6">
        <f t="shared" si="1"/>
        <v>0</v>
      </c>
      <c r="G53" s="5">
        <f t="shared" si="2"/>
        <v>68</v>
      </c>
      <c r="H53" s="6">
        <f t="shared" si="3"/>
        <v>0.8</v>
      </c>
      <c r="I53" s="5">
        <f>Data!E48</f>
        <v>57</v>
      </c>
      <c r="J53" s="6">
        <f t="shared" si="4"/>
        <v>0.6705882352941176</v>
      </c>
      <c r="K53" s="5">
        <f>Data!F48</f>
        <v>6</v>
      </c>
      <c r="L53" s="7">
        <f t="shared" si="5"/>
        <v>7.0588235294117646E-2</v>
      </c>
      <c r="M53" s="12">
        <f>Data!AR48</f>
        <v>0</v>
      </c>
      <c r="N53" s="16">
        <f t="shared" si="6"/>
        <v>0</v>
      </c>
      <c r="O53" s="12">
        <f>Data!AS48</f>
        <v>0</v>
      </c>
      <c r="P53" s="16">
        <f t="shared" si="7"/>
        <v>0</v>
      </c>
      <c r="Q53" s="31">
        <f t="shared" si="8"/>
        <v>63</v>
      </c>
      <c r="R53" s="7">
        <f t="shared" si="9"/>
        <v>0.74117647058823533</v>
      </c>
      <c r="S53" s="48" t="str">
        <f>Data!AV48</f>
        <v>Piedmont</v>
      </c>
    </row>
    <row r="54" spans="1:19" ht="13.5" customHeight="1" x14ac:dyDescent="0.2">
      <c r="A54" s="3" t="str">
        <f>Data!A49</f>
        <v>Frederick</v>
      </c>
      <c r="B54" s="5">
        <f>Data!B49</f>
        <v>44</v>
      </c>
      <c r="C54" s="5">
        <f>Data!C49</f>
        <v>32</v>
      </c>
      <c r="D54" s="6">
        <f t="shared" si="0"/>
        <v>0.72727272727272729</v>
      </c>
      <c r="E54" s="5">
        <f>Data!D49</f>
        <v>0</v>
      </c>
      <c r="F54" s="6">
        <f t="shared" si="1"/>
        <v>0</v>
      </c>
      <c r="G54" s="5">
        <f t="shared" si="2"/>
        <v>32</v>
      </c>
      <c r="H54" s="6">
        <f t="shared" si="3"/>
        <v>0.72727272727272729</v>
      </c>
      <c r="I54" s="5">
        <f>Data!E49</f>
        <v>28</v>
      </c>
      <c r="J54" s="6">
        <f t="shared" si="4"/>
        <v>0.63636363636363635</v>
      </c>
      <c r="K54" s="5">
        <f>Data!F49</f>
        <v>3</v>
      </c>
      <c r="L54" s="7">
        <f t="shared" si="5"/>
        <v>6.8181818181818177E-2</v>
      </c>
      <c r="M54" s="12">
        <f>Data!AR49</f>
        <v>1</v>
      </c>
      <c r="N54" s="16">
        <f t="shared" si="6"/>
        <v>2.2727272727272728E-2</v>
      </c>
      <c r="O54" s="12">
        <f>Data!AS49</f>
        <v>1</v>
      </c>
      <c r="P54" s="16">
        <f t="shared" si="7"/>
        <v>2.2727272727272728E-2</v>
      </c>
      <c r="Q54" s="31">
        <f t="shared" si="8"/>
        <v>33</v>
      </c>
      <c r="R54" s="7">
        <f t="shared" si="9"/>
        <v>0.75</v>
      </c>
      <c r="S54" s="48" t="str">
        <f>Data!AV49</f>
        <v>Northern</v>
      </c>
    </row>
    <row r="55" spans="1:19" ht="13.5" customHeight="1" x14ac:dyDescent="0.2">
      <c r="A55" s="3" t="str">
        <f>Data!A50</f>
        <v>Fredericksburg</v>
      </c>
      <c r="B55" s="5">
        <f>Data!B50</f>
        <v>42</v>
      </c>
      <c r="C55" s="5">
        <f>Data!C50</f>
        <v>35</v>
      </c>
      <c r="D55" s="6">
        <f t="shared" si="0"/>
        <v>0.83333333333333337</v>
      </c>
      <c r="E55" s="5">
        <f>Data!D50</f>
        <v>0</v>
      </c>
      <c r="F55" s="6">
        <f t="shared" si="1"/>
        <v>0</v>
      </c>
      <c r="G55" s="5">
        <f t="shared" si="2"/>
        <v>35</v>
      </c>
      <c r="H55" s="6">
        <f t="shared" si="3"/>
        <v>0.83333333333333337</v>
      </c>
      <c r="I55" s="5">
        <f>Data!E50</f>
        <v>26</v>
      </c>
      <c r="J55" s="6">
        <f t="shared" si="4"/>
        <v>0.61904761904761907</v>
      </c>
      <c r="K55" s="5">
        <f>Data!F50</f>
        <v>4</v>
      </c>
      <c r="L55" s="7">
        <f t="shared" si="5"/>
        <v>9.5238095238095233E-2</v>
      </c>
      <c r="M55" s="12">
        <f>Data!AR50</f>
        <v>5</v>
      </c>
      <c r="N55" s="16">
        <f t="shared" si="6"/>
        <v>0.11904761904761904</v>
      </c>
      <c r="O55" s="12">
        <f>Data!AS50</f>
        <v>0</v>
      </c>
      <c r="P55" s="16">
        <f t="shared" si="7"/>
        <v>0</v>
      </c>
      <c r="Q55" s="31">
        <f t="shared" si="8"/>
        <v>35</v>
      </c>
      <c r="R55" s="7">
        <f t="shared" si="9"/>
        <v>0.83333333333333337</v>
      </c>
      <c r="S55" s="48" t="str">
        <f>Data!AV50</f>
        <v>Northern</v>
      </c>
    </row>
    <row r="56" spans="1:19" ht="13.5" customHeight="1" x14ac:dyDescent="0.2">
      <c r="A56" s="3" t="str">
        <f>Data!A51</f>
        <v>Galax</v>
      </c>
      <c r="B56" s="5">
        <f>Data!B51</f>
        <v>56</v>
      </c>
      <c r="C56" s="5">
        <f>Data!C51</f>
        <v>47</v>
      </c>
      <c r="D56" s="6">
        <f t="shared" si="0"/>
        <v>0.8392857142857143</v>
      </c>
      <c r="E56" s="5">
        <f>Data!D51</f>
        <v>0</v>
      </c>
      <c r="F56" s="6">
        <f t="shared" si="1"/>
        <v>0</v>
      </c>
      <c r="G56" s="5">
        <f t="shared" si="2"/>
        <v>47</v>
      </c>
      <c r="H56" s="6">
        <f t="shared" si="3"/>
        <v>0.8392857142857143</v>
      </c>
      <c r="I56" s="5">
        <f>Data!E51</f>
        <v>46</v>
      </c>
      <c r="J56" s="6">
        <f t="shared" si="4"/>
        <v>0.8214285714285714</v>
      </c>
      <c r="K56" s="5">
        <f>Data!F51</f>
        <v>0</v>
      </c>
      <c r="L56" s="7">
        <f t="shared" si="5"/>
        <v>0</v>
      </c>
      <c r="M56" s="12">
        <f>Data!AR51</f>
        <v>2</v>
      </c>
      <c r="N56" s="16">
        <f t="shared" si="6"/>
        <v>3.5714285714285712E-2</v>
      </c>
      <c r="O56" s="12">
        <f>Data!AS51</f>
        <v>2</v>
      </c>
      <c r="P56" s="16">
        <f t="shared" si="7"/>
        <v>3.5714285714285712E-2</v>
      </c>
      <c r="Q56" s="31">
        <f t="shared" si="8"/>
        <v>50</v>
      </c>
      <c r="R56" s="7">
        <f t="shared" si="9"/>
        <v>0.8928571428571429</v>
      </c>
      <c r="S56" s="48" t="str">
        <f>Data!AV51</f>
        <v>Western</v>
      </c>
    </row>
    <row r="57" spans="1:19" ht="13.5" customHeight="1" x14ac:dyDescent="0.2">
      <c r="A57" s="3" t="str">
        <f>Data!A52</f>
        <v>Giles</v>
      </c>
      <c r="B57" s="5">
        <f>Data!B52</f>
        <v>42</v>
      </c>
      <c r="C57" s="5">
        <f>Data!C52</f>
        <v>31</v>
      </c>
      <c r="D57" s="6">
        <f t="shared" si="0"/>
        <v>0.73809523809523814</v>
      </c>
      <c r="E57" s="5">
        <f>Data!D52</f>
        <v>3</v>
      </c>
      <c r="F57" s="6">
        <f t="shared" si="1"/>
        <v>7.1428571428571425E-2</v>
      </c>
      <c r="G57" s="5">
        <f t="shared" si="2"/>
        <v>34</v>
      </c>
      <c r="H57" s="6">
        <f t="shared" si="3"/>
        <v>0.80952380952380953</v>
      </c>
      <c r="I57" s="5">
        <f>Data!E52</f>
        <v>26</v>
      </c>
      <c r="J57" s="6">
        <f t="shared" si="4"/>
        <v>0.61904761904761907</v>
      </c>
      <c r="K57" s="5">
        <f>Data!F52</f>
        <v>10</v>
      </c>
      <c r="L57" s="7">
        <f t="shared" si="5"/>
        <v>0.23809523809523808</v>
      </c>
      <c r="M57" s="12">
        <f>Data!AR52</f>
        <v>0</v>
      </c>
      <c r="N57" s="16">
        <f t="shared" si="6"/>
        <v>0</v>
      </c>
      <c r="O57" s="12">
        <f>Data!AS52</f>
        <v>2</v>
      </c>
      <c r="P57" s="16">
        <f t="shared" si="7"/>
        <v>4.7619047619047616E-2</v>
      </c>
      <c r="Q57" s="31">
        <f t="shared" si="8"/>
        <v>38</v>
      </c>
      <c r="R57" s="7">
        <f t="shared" si="9"/>
        <v>0.90476190476190477</v>
      </c>
      <c r="S57" s="48" t="str">
        <f>Data!AV52</f>
        <v>Western</v>
      </c>
    </row>
    <row r="58" spans="1:19" ht="13.5" customHeight="1" x14ac:dyDescent="0.2">
      <c r="A58" s="3" t="str">
        <f>Data!A53</f>
        <v>Gloucester</v>
      </c>
      <c r="B58" s="5">
        <f>Data!B53</f>
        <v>23</v>
      </c>
      <c r="C58" s="5">
        <f>Data!C53</f>
        <v>21</v>
      </c>
      <c r="D58" s="6">
        <f t="shared" si="0"/>
        <v>0.91304347826086951</v>
      </c>
      <c r="E58" s="5">
        <f>Data!D53</f>
        <v>0</v>
      </c>
      <c r="F58" s="6">
        <f t="shared" si="1"/>
        <v>0</v>
      </c>
      <c r="G58" s="5">
        <f t="shared" si="2"/>
        <v>21</v>
      </c>
      <c r="H58" s="6">
        <f t="shared" si="3"/>
        <v>0.91304347826086951</v>
      </c>
      <c r="I58" s="5">
        <f>Data!E53</f>
        <v>15</v>
      </c>
      <c r="J58" s="6">
        <f t="shared" si="4"/>
        <v>0.65217391304347827</v>
      </c>
      <c r="K58" s="5">
        <f>Data!F53</f>
        <v>0</v>
      </c>
      <c r="L58" s="7">
        <f t="shared" si="5"/>
        <v>0</v>
      </c>
      <c r="M58" s="12">
        <f>Data!AR53</f>
        <v>3</v>
      </c>
      <c r="N58" s="16">
        <f t="shared" si="6"/>
        <v>0.13043478260869565</v>
      </c>
      <c r="O58" s="12">
        <f>Data!AS53</f>
        <v>0</v>
      </c>
      <c r="P58" s="16">
        <f t="shared" si="7"/>
        <v>0</v>
      </c>
      <c r="Q58" s="31">
        <f t="shared" si="8"/>
        <v>18</v>
      </c>
      <c r="R58" s="7">
        <f t="shared" si="9"/>
        <v>0.78260869565217395</v>
      </c>
      <c r="S58" s="48" t="str">
        <f>Data!AV53</f>
        <v>Eastern</v>
      </c>
    </row>
    <row r="59" spans="1:19" ht="13.5" customHeight="1" x14ac:dyDescent="0.2">
      <c r="A59" s="3" t="str">
        <f>Data!A54</f>
        <v>Goochland</v>
      </c>
      <c r="B59" s="5">
        <f>Data!B54</f>
        <v>9</v>
      </c>
      <c r="C59" s="5">
        <f>Data!C54</f>
        <v>3</v>
      </c>
      <c r="D59" s="6">
        <f t="shared" si="0"/>
        <v>0.33333333333333331</v>
      </c>
      <c r="E59" s="5">
        <f>Data!D54</f>
        <v>0</v>
      </c>
      <c r="F59" s="6">
        <f t="shared" si="1"/>
        <v>0</v>
      </c>
      <c r="G59" s="5">
        <f t="shared" si="2"/>
        <v>3</v>
      </c>
      <c r="H59" s="6">
        <f t="shared" si="3"/>
        <v>0.33333333333333331</v>
      </c>
      <c r="I59" s="5">
        <f>Data!E54</f>
        <v>5</v>
      </c>
      <c r="J59" s="6">
        <f t="shared" si="4"/>
        <v>0.55555555555555558</v>
      </c>
      <c r="K59" s="5">
        <f>Data!F54</f>
        <v>2</v>
      </c>
      <c r="L59" s="7">
        <f t="shared" si="5"/>
        <v>0.22222222222222221</v>
      </c>
      <c r="M59" s="12">
        <f>Data!AR54</f>
        <v>0</v>
      </c>
      <c r="N59" s="16">
        <f t="shared" si="6"/>
        <v>0</v>
      </c>
      <c r="O59" s="12">
        <f>Data!AS54</f>
        <v>1</v>
      </c>
      <c r="P59" s="16">
        <f t="shared" si="7"/>
        <v>0.1111111111111111</v>
      </c>
      <c r="Q59" s="31">
        <f t="shared" si="8"/>
        <v>8</v>
      </c>
      <c r="R59" s="7">
        <f t="shared" si="9"/>
        <v>0.88888888888888884</v>
      </c>
      <c r="S59" s="48" t="str">
        <f>Data!AV54</f>
        <v>Central</v>
      </c>
    </row>
    <row r="60" spans="1:19" ht="13.5" customHeight="1" x14ac:dyDescent="0.2">
      <c r="A60" s="3" t="str">
        <f>Data!A55</f>
        <v>Grayson</v>
      </c>
      <c r="B60" s="5">
        <f>Data!B55</f>
        <v>24</v>
      </c>
      <c r="C60" s="5">
        <f>Data!C55</f>
        <v>18</v>
      </c>
      <c r="D60" s="6">
        <f t="shared" si="0"/>
        <v>0.75</v>
      </c>
      <c r="E60" s="5">
        <f>Data!D55</f>
        <v>3</v>
      </c>
      <c r="F60" s="6">
        <f t="shared" si="1"/>
        <v>0.125</v>
      </c>
      <c r="G60" s="5">
        <f t="shared" si="2"/>
        <v>21</v>
      </c>
      <c r="H60" s="6">
        <f t="shared" si="3"/>
        <v>0.875</v>
      </c>
      <c r="I60" s="5">
        <f>Data!E55</f>
        <v>16</v>
      </c>
      <c r="J60" s="6">
        <f t="shared" si="4"/>
        <v>0.66666666666666663</v>
      </c>
      <c r="K60" s="5">
        <f>Data!F55</f>
        <v>0</v>
      </c>
      <c r="L60" s="7">
        <f t="shared" si="5"/>
        <v>0</v>
      </c>
      <c r="M60" s="12">
        <f>Data!AR55</f>
        <v>0</v>
      </c>
      <c r="N60" s="16">
        <f t="shared" si="6"/>
        <v>0</v>
      </c>
      <c r="O60" s="12">
        <f>Data!AS55</f>
        <v>2</v>
      </c>
      <c r="P60" s="16">
        <f t="shared" si="7"/>
        <v>8.3333333333333329E-2</v>
      </c>
      <c r="Q60" s="31">
        <f t="shared" si="8"/>
        <v>18</v>
      </c>
      <c r="R60" s="7">
        <f t="shared" si="9"/>
        <v>0.75</v>
      </c>
      <c r="S60" s="48" t="str">
        <f>Data!AV55</f>
        <v>Western</v>
      </c>
    </row>
    <row r="61" spans="1:19" ht="13.5" customHeight="1" x14ac:dyDescent="0.2">
      <c r="A61" s="3" t="str">
        <f>Data!A56</f>
        <v>Greene</v>
      </c>
      <c r="B61" s="5">
        <f>Data!B56</f>
        <v>15</v>
      </c>
      <c r="C61" s="5">
        <f>Data!C56</f>
        <v>11</v>
      </c>
      <c r="D61" s="6">
        <f t="shared" si="0"/>
        <v>0.73333333333333328</v>
      </c>
      <c r="E61" s="5">
        <f>Data!D56</f>
        <v>0</v>
      </c>
      <c r="F61" s="6">
        <f t="shared" si="1"/>
        <v>0</v>
      </c>
      <c r="G61" s="5">
        <f t="shared" si="2"/>
        <v>11</v>
      </c>
      <c r="H61" s="6">
        <f t="shared" si="3"/>
        <v>0.73333333333333328</v>
      </c>
      <c r="I61" s="5">
        <f>Data!E56</f>
        <v>8</v>
      </c>
      <c r="J61" s="6">
        <f t="shared" si="4"/>
        <v>0.53333333333333333</v>
      </c>
      <c r="K61" s="5">
        <f>Data!F56</f>
        <v>0</v>
      </c>
      <c r="L61" s="7">
        <f t="shared" si="5"/>
        <v>0</v>
      </c>
      <c r="M61" s="12">
        <f>Data!AR56</f>
        <v>0</v>
      </c>
      <c r="N61" s="16">
        <f t="shared" si="6"/>
        <v>0</v>
      </c>
      <c r="O61" s="12">
        <f>Data!AS56</f>
        <v>2</v>
      </c>
      <c r="P61" s="16">
        <f t="shared" si="7"/>
        <v>0.13333333333333333</v>
      </c>
      <c r="Q61" s="31">
        <f t="shared" si="8"/>
        <v>10</v>
      </c>
      <c r="R61" s="7">
        <f t="shared" si="9"/>
        <v>0.66666666666666663</v>
      </c>
      <c r="S61" s="48" t="str">
        <f>Data!AV56</f>
        <v>Northern</v>
      </c>
    </row>
    <row r="62" spans="1:19" ht="13.5" customHeight="1" x14ac:dyDescent="0.2">
      <c r="A62" s="3" t="str">
        <f>Data!A57</f>
        <v>Greensville</v>
      </c>
      <c r="B62" s="5">
        <f>Data!B57</f>
        <v>15</v>
      </c>
      <c r="C62" s="5">
        <f>Data!C57</f>
        <v>10</v>
      </c>
      <c r="D62" s="6">
        <f t="shared" si="0"/>
        <v>0.66666666666666663</v>
      </c>
      <c r="E62" s="5">
        <f>Data!D57</f>
        <v>0</v>
      </c>
      <c r="F62" s="6">
        <f t="shared" si="1"/>
        <v>0</v>
      </c>
      <c r="G62" s="5">
        <f t="shared" si="2"/>
        <v>10</v>
      </c>
      <c r="H62" s="6">
        <f t="shared" si="3"/>
        <v>0.66666666666666663</v>
      </c>
      <c r="I62" s="5">
        <f>Data!E57</f>
        <v>11</v>
      </c>
      <c r="J62" s="6">
        <f t="shared" si="4"/>
        <v>0.73333333333333328</v>
      </c>
      <c r="K62" s="5">
        <f>Data!F57</f>
        <v>0</v>
      </c>
      <c r="L62" s="7">
        <f t="shared" si="5"/>
        <v>0</v>
      </c>
      <c r="M62" s="12">
        <f>Data!AR57</f>
        <v>1</v>
      </c>
      <c r="N62" s="16">
        <f t="shared" si="6"/>
        <v>6.6666666666666666E-2</v>
      </c>
      <c r="O62" s="12">
        <f>Data!AS57</f>
        <v>0</v>
      </c>
      <c r="P62" s="16">
        <f t="shared" si="7"/>
        <v>0</v>
      </c>
      <c r="Q62" s="31">
        <f t="shared" si="8"/>
        <v>12</v>
      </c>
      <c r="R62" s="7">
        <f t="shared" si="9"/>
        <v>0.8</v>
      </c>
      <c r="S62" s="48" t="str">
        <f>Data!AV57</f>
        <v>Eastern</v>
      </c>
    </row>
    <row r="63" spans="1:19" ht="13.5" customHeight="1" x14ac:dyDescent="0.2">
      <c r="A63" s="3" t="str">
        <f>Data!A58</f>
        <v>Halifax</v>
      </c>
      <c r="B63" s="5">
        <f>Data!B58</f>
        <v>38</v>
      </c>
      <c r="C63" s="5">
        <f>Data!C58</f>
        <v>27</v>
      </c>
      <c r="D63" s="6">
        <f t="shared" si="0"/>
        <v>0.71052631578947367</v>
      </c>
      <c r="E63" s="5">
        <f>Data!D58</f>
        <v>0</v>
      </c>
      <c r="F63" s="6">
        <f t="shared" si="1"/>
        <v>0</v>
      </c>
      <c r="G63" s="5">
        <f t="shared" si="2"/>
        <v>27</v>
      </c>
      <c r="H63" s="6">
        <f t="shared" si="3"/>
        <v>0.71052631578947367</v>
      </c>
      <c r="I63" s="5">
        <f>Data!E58</f>
        <v>28</v>
      </c>
      <c r="J63" s="6">
        <f t="shared" si="4"/>
        <v>0.73684210526315785</v>
      </c>
      <c r="K63" s="5">
        <f>Data!F58</f>
        <v>0</v>
      </c>
      <c r="L63" s="7">
        <f t="shared" si="5"/>
        <v>0</v>
      </c>
      <c r="M63" s="12">
        <f>Data!AR58</f>
        <v>0</v>
      </c>
      <c r="N63" s="16">
        <f t="shared" si="6"/>
        <v>0</v>
      </c>
      <c r="O63" s="12">
        <f>Data!AS58</f>
        <v>0</v>
      </c>
      <c r="P63" s="16">
        <f t="shared" si="7"/>
        <v>0</v>
      </c>
      <c r="Q63" s="31">
        <f t="shared" si="8"/>
        <v>28</v>
      </c>
      <c r="R63" s="7">
        <f t="shared" si="9"/>
        <v>0.73684210526315785</v>
      </c>
      <c r="S63" s="48" t="str">
        <f>Data!AV58</f>
        <v>Piedmont</v>
      </c>
    </row>
    <row r="64" spans="1:19" ht="13.5" customHeight="1" x14ac:dyDescent="0.2">
      <c r="A64" s="3" t="str">
        <f>Data!A59</f>
        <v>Hampton</v>
      </c>
      <c r="B64" s="5">
        <f>Data!B59</f>
        <v>52</v>
      </c>
      <c r="C64" s="5">
        <f>Data!C59</f>
        <v>48</v>
      </c>
      <c r="D64" s="6">
        <f t="shared" si="0"/>
        <v>0.92307692307692313</v>
      </c>
      <c r="E64" s="5">
        <f>Data!D59</f>
        <v>0</v>
      </c>
      <c r="F64" s="6">
        <f t="shared" si="1"/>
        <v>0</v>
      </c>
      <c r="G64" s="5">
        <f t="shared" si="2"/>
        <v>48</v>
      </c>
      <c r="H64" s="6">
        <f t="shared" si="3"/>
        <v>0.92307692307692313</v>
      </c>
      <c r="I64" s="5">
        <f>Data!E59</f>
        <v>51</v>
      </c>
      <c r="J64" s="6">
        <f t="shared" si="4"/>
        <v>0.98076923076923073</v>
      </c>
      <c r="K64" s="5">
        <f>Data!F59</f>
        <v>0</v>
      </c>
      <c r="L64" s="7">
        <f t="shared" si="5"/>
        <v>0</v>
      </c>
      <c r="M64" s="12">
        <f>Data!AR59</f>
        <v>0</v>
      </c>
      <c r="N64" s="16">
        <f t="shared" si="6"/>
        <v>0</v>
      </c>
      <c r="O64" s="12">
        <f>Data!AS59</f>
        <v>0</v>
      </c>
      <c r="P64" s="16">
        <f t="shared" si="7"/>
        <v>0</v>
      </c>
      <c r="Q64" s="31">
        <f t="shared" si="8"/>
        <v>51</v>
      </c>
      <c r="R64" s="7">
        <f t="shared" si="9"/>
        <v>0.98076923076923073</v>
      </c>
      <c r="S64" s="48" t="str">
        <f>Data!AV59</f>
        <v>Eastern</v>
      </c>
    </row>
    <row r="65" spans="1:19" ht="13.5" customHeight="1" x14ac:dyDescent="0.2">
      <c r="A65" s="3" t="str">
        <f>Data!A60</f>
        <v>Hanover</v>
      </c>
      <c r="B65" s="5">
        <f>Data!B60</f>
        <v>25</v>
      </c>
      <c r="C65" s="5">
        <f>Data!C60</f>
        <v>15</v>
      </c>
      <c r="D65" s="6">
        <f t="shared" si="0"/>
        <v>0.6</v>
      </c>
      <c r="E65" s="5">
        <f>Data!D60</f>
        <v>0</v>
      </c>
      <c r="F65" s="6">
        <f t="shared" si="1"/>
        <v>0</v>
      </c>
      <c r="G65" s="5">
        <f t="shared" si="2"/>
        <v>15</v>
      </c>
      <c r="H65" s="6">
        <f t="shared" si="3"/>
        <v>0.6</v>
      </c>
      <c r="I65" s="5">
        <f>Data!E60</f>
        <v>13</v>
      </c>
      <c r="J65" s="6">
        <f t="shared" si="4"/>
        <v>0.52</v>
      </c>
      <c r="K65" s="5">
        <f>Data!F60</f>
        <v>1</v>
      </c>
      <c r="L65" s="7">
        <f t="shared" si="5"/>
        <v>0.04</v>
      </c>
      <c r="M65" s="12">
        <f>Data!AR60</f>
        <v>0</v>
      </c>
      <c r="N65" s="16">
        <f t="shared" si="6"/>
        <v>0</v>
      </c>
      <c r="O65" s="12">
        <f>Data!AS60</f>
        <v>0</v>
      </c>
      <c r="P65" s="16">
        <f t="shared" si="7"/>
        <v>0</v>
      </c>
      <c r="Q65" s="31">
        <f t="shared" si="8"/>
        <v>14</v>
      </c>
      <c r="R65" s="7">
        <f t="shared" si="9"/>
        <v>0.56000000000000005</v>
      </c>
      <c r="S65" s="48" t="str">
        <f>Data!AV60</f>
        <v>Central</v>
      </c>
    </row>
    <row r="66" spans="1:19" ht="13.5" customHeight="1" x14ac:dyDescent="0.2">
      <c r="A66" s="3" t="str">
        <f>Data!A61</f>
        <v>Harrisonburg</v>
      </c>
      <c r="B66" s="5">
        <f>Data!B61</f>
        <v>0</v>
      </c>
      <c r="C66" s="5">
        <f>Data!C61</f>
        <v>0</v>
      </c>
      <c r="D66" s="6">
        <f t="shared" si="0"/>
        <v>0</v>
      </c>
      <c r="E66" s="5">
        <f>Data!D61</f>
        <v>0</v>
      </c>
      <c r="F66" s="6">
        <f t="shared" si="1"/>
        <v>0</v>
      </c>
      <c r="G66" s="5">
        <f t="shared" si="2"/>
        <v>0</v>
      </c>
      <c r="H66" s="6">
        <f t="shared" si="3"/>
        <v>0</v>
      </c>
      <c r="I66" s="5">
        <f>Data!E61</f>
        <v>0</v>
      </c>
      <c r="J66" s="6">
        <f t="shared" si="4"/>
        <v>0</v>
      </c>
      <c r="K66" s="5">
        <f>Data!F61</f>
        <v>0</v>
      </c>
      <c r="L66" s="7">
        <f t="shared" si="5"/>
        <v>0</v>
      </c>
      <c r="M66" s="12">
        <f>Data!AR61</f>
        <v>0</v>
      </c>
      <c r="N66" s="16">
        <f t="shared" si="6"/>
        <v>0</v>
      </c>
      <c r="O66" s="12">
        <f>Data!AS61</f>
        <v>0</v>
      </c>
      <c r="P66" s="16">
        <f t="shared" si="7"/>
        <v>0</v>
      </c>
      <c r="Q66" s="31">
        <f t="shared" si="8"/>
        <v>0</v>
      </c>
      <c r="R66" s="7">
        <f t="shared" si="9"/>
        <v>0</v>
      </c>
      <c r="S66" s="48" t="str">
        <f>Data!AV61</f>
        <v>Northern</v>
      </c>
    </row>
    <row r="67" spans="1:19" ht="13.5" customHeight="1" x14ac:dyDescent="0.2">
      <c r="A67" s="3" t="str">
        <f>Data!A62</f>
        <v>Henrico</v>
      </c>
      <c r="B67" s="5">
        <f>Data!B62</f>
        <v>107</v>
      </c>
      <c r="C67" s="5">
        <f>Data!C62</f>
        <v>80</v>
      </c>
      <c r="D67" s="6">
        <f t="shared" si="0"/>
        <v>0.74766355140186913</v>
      </c>
      <c r="E67" s="5">
        <f>Data!D62</f>
        <v>0</v>
      </c>
      <c r="F67" s="6">
        <f t="shared" si="1"/>
        <v>0</v>
      </c>
      <c r="G67" s="5">
        <f t="shared" si="2"/>
        <v>80</v>
      </c>
      <c r="H67" s="6">
        <f t="shared" si="3"/>
        <v>0.74766355140186913</v>
      </c>
      <c r="I67" s="5">
        <f>Data!E62</f>
        <v>69</v>
      </c>
      <c r="J67" s="6">
        <f t="shared" si="4"/>
        <v>0.64485981308411211</v>
      </c>
      <c r="K67" s="5">
        <f>Data!F62</f>
        <v>0</v>
      </c>
      <c r="L67" s="7">
        <f t="shared" si="5"/>
        <v>0</v>
      </c>
      <c r="M67" s="12">
        <f>Data!AR62</f>
        <v>1</v>
      </c>
      <c r="N67" s="16">
        <f t="shared" si="6"/>
        <v>9.3457943925233638E-3</v>
      </c>
      <c r="O67" s="12">
        <f>Data!AS62</f>
        <v>1</v>
      </c>
      <c r="P67" s="16">
        <f t="shared" si="7"/>
        <v>9.3457943925233638E-3</v>
      </c>
      <c r="Q67" s="31">
        <f t="shared" si="8"/>
        <v>71</v>
      </c>
      <c r="R67" s="7">
        <f t="shared" si="9"/>
        <v>0.66355140186915884</v>
      </c>
      <c r="S67" s="48" t="str">
        <f>Data!AV62</f>
        <v>Central</v>
      </c>
    </row>
    <row r="68" spans="1:19" ht="13.5" customHeight="1" x14ac:dyDescent="0.2">
      <c r="A68" s="3" t="str">
        <f>Data!A63</f>
        <v>Henry</v>
      </c>
      <c r="B68" s="5">
        <f>Data!B63</f>
        <v>51</v>
      </c>
      <c r="C68" s="5">
        <f>Data!C63</f>
        <v>45</v>
      </c>
      <c r="D68" s="6">
        <f t="shared" si="0"/>
        <v>0.88235294117647056</v>
      </c>
      <c r="E68" s="5">
        <f>Data!D63</f>
        <v>0</v>
      </c>
      <c r="F68" s="6">
        <f t="shared" si="1"/>
        <v>0</v>
      </c>
      <c r="G68" s="5">
        <f t="shared" si="2"/>
        <v>45</v>
      </c>
      <c r="H68" s="6">
        <f t="shared" si="3"/>
        <v>0.88235294117647056</v>
      </c>
      <c r="I68" s="5">
        <f>Data!E63</f>
        <v>41</v>
      </c>
      <c r="J68" s="6">
        <f t="shared" si="4"/>
        <v>0.80392156862745101</v>
      </c>
      <c r="K68" s="5">
        <f>Data!F63</f>
        <v>1</v>
      </c>
      <c r="L68" s="7">
        <f t="shared" si="5"/>
        <v>1.9607843137254902E-2</v>
      </c>
      <c r="M68" s="12">
        <f>Data!AR63</f>
        <v>1</v>
      </c>
      <c r="N68" s="16">
        <f t="shared" si="6"/>
        <v>1.9607843137254902E-2</v>
      </c>
      <c r="O68" s="12">
        <f>Data!AS63</f>
        <v>1</v>
      </c>
      <c r="P68" s="16">
        <f t="shared" si="7"/>
        <v>1.9607843137254902E-2</v>
      </c>
      <c r="Q68" s="31">
        <f t="shared" si="8"/>
        <v>44</v>
      </c>
      <c r="R68" s="7">
        <f t="shared" si="9"/>
        <v>0.86274509803921573</v>
      </c>
      <c r="S68" s="48" t="str">
        <f>Data!AV63</f>
        <v>Piedmont</v>
      </c>
    </row>
    <row r="69" spans="1:19" ht="13.5" customHeight="1" x14ac:dyDescent="0.2">
      <c r="A69" s="3" t="str">
        <f>Data!A64</f>
        <v>Highland</v>
      </c>
      <c r="B69" s="5">
        <f>Data!B64</f>
        <v>2</v>
      </c>
      <c r="C69" s="5">
        <f>Data!C64</f>
        <v>2</v>
      </c>
      <c r="D69" s="6">
        <f t="shared" si="0"/>
        <v>1</v>
      </c>
      <c r="E69" s="5">
        <f>Data!D64</f>
        <v>0</v>
      </c>
      <c r="F69" s="6">
        <f t="shared" si="1"/>
        <v>0</v>
      </c>
      <c r="G69" s="5">
        <f t="shared" si="2"/>
        <v>2</v>
      </c>
      <c r="H69" s="6">
        <f t="shared" si="3"/>
        <v>1</v>
      </c>
      <c r="I69" s="5">
        <f>Data!E64</f>
        <v>2</v>
      </c>
      <c r="J69" s="6">
        <f t="shared" si="4"/>
        <v>1</v>
      </c>
      <c r="K69" s="5">
        <f>Data!F64</f>
        <v>0</v>
      </c>
      <c r="L69" s="7">
        <f t="shared" si="5"/>
        <v>0</v>
      </c>
      <c r="M69" s="12">
        <f>Data!AR64</f>
        <v>0</v>
      </c>
      <c r="N69" s="16">
        <f t="shared" si="6"/>
        <v>0</v>
      </c>
      <c r="O69" s="12">
        <f>Data!AS64</f>
        <v>0</v>
      </c>
      <c r="P69" s="16">
        <f t="shared" si="7"/>
        <v>0</v>
      </c>
      <c r="Q69" s="31">
        <f t="shared" si="8"/>
        <v>2</v>
      </c>
      <c r="R69" s="7">
        <f t="shared" si="9"/>
        <v>1</v>
      </c>
      <c r="S69" s="48" t="str">
        <f>Data!AV64</f>
        <v>Piedmont</v>
      </c>
    </row>
    <row r="70" spans="1:19" ht="13.5" customHeight="1" x14ac:dyDescent="0.2">
      <c r="A70" s="3" t="str">
        <f>Data!A65</f>
        <v>Hopewell</v>
      </c>
      <c r="B70" s="5">
        <f>Data!B65</f>
        <v>21</v>
      </c>
      <c r="C70" s="5">
        <f>Data!C65</f>
        <v>18</v>
      </c>
      <c r="D70" s="6">
        <f t="shared" si="0"/>
        <v>0.8571428571428571</v>
      </c>
      <c r="E70" s="5">
        <f>Data!D65</f>
        <v>0</v>
      </c>
      <c r="F70" s="6">
        <f t="shared" si="1"/>
        <v>0</v>
      </c>
      <c r="G70" s="5">
        <f t="shared" si="2"/>
        <v>18</v>
      </c>
      <c r="H70" s="6">
        <f t="shared" si="3"/>
        <v>0.8571428571428571</v>
      </c>
      <c r="I70" s="5">
        <f>Data!E65</f>
        <v>18</v>
      </c>
      <c r="J70" s="6">
        <f t="shared" si="4"/>
        <v>0.8571428571428571</v>
      </c>
      <c r="K70" s="5">
        <f>Data!F65</f>
        <v>3</v>
      </c>
      <c r="L70" s="7">
        <f t="shared" si="5"/>
        <v>0.14285714285714285</v>
      </c>
      <c r="M70" s="12">
        <f>Data!AR65</f>
        <v>0</v>
      </c>
      <c r="N70" s="16">
        <f t="shared" si="6"/>
        <v>0</v>
      </c>
      <c r="O70" s="12">
        <f>Data!AS65</f>
        <v>0</v>
      </c>
      <c r="P70" s="16">
        <f t="shared" si="7"/>
        <v>0</v>
      </c>
      <c r="Q70" s="31">
        <f t="shared" si="8"/>
        <v>21</v>
      </c>
      <c r="R70" s="7">
        <f t="shared" si="9"/>
        <v>1</v>
      </c>
      <c r="S70" s="48" t="str">
        <f>Data!AV65</f>
        <v>Central</v>
      </c>
    </row>
    <row r="71" spans="1:19" ht="13.5" customHeight="1" x14ac:dyDescent="0.2">
      <c r="A71" s="3" t="str">
        <f>Data!A66</f>
        <v>Isle Of Wight</v>
      </c>
      <c r="B71" s="5">
        <f>Data!B66</f>
        <v>8</v>
      </c>
      <c r="C71" s="5">
        <f>Data!C66</f>
        <v>7</v>
      </c>
      <c r="D71" s="6">
        <f t="shared" si="0"/>
        <v>0.875</v>
      </c>
      <c r="E71" s="5">
        <f>Data!D66</f>
        <v>0</v>
      </c>
      <c r="F71" s="6">
        <f t="shared" si="1"/>
        <v>0</v>
      </c>
      <c r="G71" s="5">
        <f t="shared" si="2"/>
        <v>7</v>
      </c>
      <c r="H71" s="6">
        <f t="shared" si="3"/>
        <v>0.875</v>
      </c>
      <c r="I71" s="5">
        <f>Data!E66</f>
        <v>6</v>
      </c>
      <c r="J71" s="6">
        <f t="shared" si="4"/>
        <v>0.75</v>
      </c>
      <c r="K71" s="5">
        <f>Data!F66</f>
        <v>0</v>
      </c>
      <c r="L71" s="7">
        <f t="shared" si="5"/>
        <v>0</v>
      </c>
      <c r="M71" s="12">
        <f>Data!AR66</f>
        <v>0</v>
      </c>
      <c r="N71" s="16">
        <f t="shared" si="6"/>
        <v>0</v>
      </c>
      <c r="O71" s="12">
        <f>Data!AS66</f>
        <v>0</v>
      </c>
      <c r="P71" s="16">
        <f t="shared" si="7"/>
        <v>0</v>
      </c>
      <c r="Q71" s="31">
        <f t="shared" si="8"/>
        <v>6</v>
      </c>
      <c r="R71" s="7">
        <f t="shared" si="9"/>
        <v>0.75</v>
      </c>
      <c r="S71" s="48" t="str">
        <f>Data!AV66</f>
        <v>Eastern</v>
      </c>
    </row>
    <row r="72" spans="1:19" ht="13.5" customHeight="1" x14ac:dyDescent="0.2">
      <c r="A72" s="3" t="str">
        <f>Data!A67</f>
        <v>James City</v>
      </c>
      <c r="B72" s="5">
        <f>Data!B67</f>
        <v>14</v>
      </c>
      <c r="C72" s="5">
        <f>Data!C67</f>
        <v>9</v>
      </c>
      <c r="D72" s="6">
        <f t="shared" ref="D72:D135" si="10">IF(B72=0,0,C72/B72)</f>
        <v>0.6428571428571429</v>
      </c>
      <c r="E72" s="5">
        <f>Data!D67</f>
        <v>0</v>
      </c>
      <c r="F72" s="6">
        <f t="shared" ref="F72:F135" si="11">IF(B72=0,0,E72/B72)</f>
        <v>0</v>
      </c>
      <c r="G72" s="5">
        <f t="shared" ref="G72:G135" si="12">E72+C72</f>
        <v>9</v>
      </c>
      <c r="H72" s="6">
        <f t="shared" ref="H72:H135" si="13">IF(B72=0,0,G72/B72)</f>
        <v>0.6428571428571429</v>
      </c>
      <c r="I72" s="5">
        <f>Data!E67</f>
        <v>8</v>
      </c>
      <c r="J72" s="6">
        <f t="shared" ref="J72:J135" si="14">IF(B72=0,0,I72/B72)</f>
        <v>0.5714285714285714</v>
      </c>
      <c r="K72" s="5">
        <f>Data!F67</f>
        <v>2</v>
      </c>
      <c r="L72" s="7">
        <f t="shared" ref="L72:L135" si="15">IF(B72=0,0,K72/B72)</f>
        <v>0.14285714285714285</v>
      </c>
      <c r="M72" s="12">
        <f>Data!AR67</f>
        <v>0</v>
      </c>
      <c r="N72" s="16">
        <f t="shared" ref="N72:N135" si="16">IF(B72=0,0,M72/B72)</f>
        <v>0</v>
      </c>
      <c r="O72" s="12">
        <f>Data!AS67</f>
        <v>0</v>
      </c>
      <c r="P72" s="16">
        <f t="shared" ref="P72:P135" si="17">IF(B72=0,0,O72/B72)</f>
        <v>0</v>
      </c>
      <c r="Q72" s="31">
        <f t="shared" ref="Q72:Q135" si="18">K72+I72+M72+O72</f>
        <v>10</v>
      </c>
      <c r="R72" s="7">
        <f t="shared" ref="R72:R135" si="19">IF(B72=0,0,Q72/B72)</f>
        <v>0.7142857142857143</v>
      </c>
      <c r="S72" s="48" t="str">
        <f>Data!AV67</f>
        <v>Eastern</v>
      </c>
    </row>
    <row r="73" spans="1:19" ht="13.5" customHeight="1" x14ac:dyDescent="0.2">
      <c r="A73" s="3" t="str">
        <f>Data!A68</f>
        <v>King And Queen</v>
      </c>
      <c r="B73" s="5">
        <f>Data!B68</f>
        <v>3</v>
      </c>
      <c r="C73" s="5">
        <f>Data!C68</f>
        <v>3</v>
      </c>
      <c r="D73" s="6">
        <f t="shared" si="10"/>
        <v>1</v>
      </c>
      <c r="E73" s="5">
        <f>Data!D68</f>
        <v>0</v>
      </c>
      <c r="F73" s="6">
        <f t="shared" si="11"/>
        <v>0</v>
      </c>
      <c r="G73" s="5">
        <f t="shared" si="12"/>
        <v>3</v>
      </c>
      <c r="H73" s="6">
        <f t="shared" si="13"/>
        <v>1</v>
      </c>
      <c r="I73" s="5">
        <f>Data!E68</f>
        <v>3</v>
      </c>
      <c r="J73" s="6">
        <f t="shared" si="14"/>
        <v>1</v>
      </c>
      <c r="K73" s="5">
        <f>Data!F68</f>
        <v>0</v>
      </c>
      <c r="L73" s="7">
        <f t="shared" si="15"/>
        <v>0</v>
      </c>
      <c r="M73" s="12">
        <f>Data!AR68</f>
        <v>0</v>
      </c>
      <c r="N73" s="16">
        <f t="shared" si="16"/>
        <v>0</v>
      </c>
      <c r="O73" s="12">
        <f>Data!AS68</f>
        <v>0</v>
      </c>
      <c r="P73" s="16">
        <f t="shared" si="17"/>
        <v>0</v>
      </c>
      <c r="Q73" s="31">
        <f t="shared" si="18"/>
        <v>3</v>
      </c>
      <c r="R73" s="7">
        <f t="shared" si="19"/>
        <v>1</v>
      </c>
      <c r="S73" s="48" t="str">
        <f>Data!AV68</f>
        <v>Central</v>
      </c>
    </row>
    <row r="74" spans="1:19" ht="13.5" customHeight="1" x14ac:dyDescent="0.2">
      <c r="A74" s="3" t="str">
        <f>Data!A69</f>
        <v>King George</v>
      </c>
      <c r="B74" s="5">
        <f>Data!B69</f>
        <v>14</v>
      </c>
      <c r="C74" s="5">
        <f>Data!C69</f>
        <v>11</v>
      </c>
      <c r="D74" s="6">
        <f t="shared" si="10"/>
        <v>0.7857142857142857</v>
      </c>
      <c r="E74" s="5">
        <f>Data!D69</f>
        <v>0</v>
      </c>
      <c r="F74" s="6">
        <f t="shared" si="11"/>
        <v>0</v>
      </c>
      <c r="G74" s="5">
        <f t="shared" si="12"/>
        <v>11</v>
      </c>
      <c r="H74" s="6">
        <f t="shared" si="13"/>
        <v>0.7857142857142857</v>
      </c>
      <c r="I74" s="5">
        <f>Data!E69</f>
        <v>7</v>
      </c>
      <c r="J74" s="6">
        <f t="shared" si="14"/>
        <v>0.5</v>
      </c>
      <c r="K74" s="5">
        <f>Data!F69</f>
        <v>0</v>
      </c>
      <c r="L74" s="7">
        <f t="shared" si="15"/>
        <v>0</v>
      </c>
      <c r="M74" s="12">
        <f>Data!AR69</f>
        <v>3</v>
      </c>
      <c r="N74" s="16">
        <f t="shared" si="16"/>
        <v>0.21428571428571427</v>
      </c>
      <c r="O74" s="12">
        <f>Data!AS69</f>
        <v>0</v>
      </c>
      <c r="P74" s="16">
        <f t="shared" si="17"/>
        <v>0</v>
      </c>
      <c r="Q74" s="31">
        <f t="shared" si="18"/>
        <v>10</v>
      </c>
      <c r="R74" s="7">
        <f t="shared" si="19"/>
        <v>0.7142857142857143</v>
      </c>
      <c r="S74" s="48" t="str">
        <f>Data!AV69</f>
        <v>Northern</v>
      </c>
    </row>
    <row r="75" spans="1:19" ht="13.5" customHeight="1" x14ac:dyDescent="0.2">
      <c r="A75" s="3" t="str">
        <f>Data!A70</f>
        <v>King William</v>
      </c>
      <c r="B75" s="5">
        <f>Data!B70</f>
        <v>3</v>
      </c>
      <c r="C75" s="5">
        <f>Data!C70</f>
        <v>2</v>
      </c>
      <c r="D75" s="6">
        <f t="shared" si="10"/>
        <v>0.66666666666666663</v>
      </c>
      <c r="E75" s="5">
        <f>Data!D70</f>
        <v>0</v>
      </c>
      <c r="F75" s="6">
        <f t="shared" si="11"/>
        <v>0</v>
      </c>
      <c r="G75" s="5">
        <f t="shared" si="12"/>
        <v>2</v>
      </c>
      <c r="H75" s="6">
        <f t="shared" si="13"/>
        <v>0.66666666666666663</v>
      </c>
      <c r="I75" s="5">
        <f>Data!E70</f>
        <v>1</v>
      </c>
      <c r="J75" s="6">
        <f t="shared" si="14"/>
        <v>0.33333333333333331</v>
      </c>
      <c r="K75" s="5">
        <f>Data!F70</f>
        <v>0</v>
      </c>
      <c r="L75" s="7">
        <f t="shared" si="15"/>
        <v>0</v>
      </c>
      <c r="M75" s="12">
        <f>Data!AR70</f>
        <v>0</v>
      </c>
      <c r="N75" s="16">
        <f t="shared" si="16"/>
        <v>0</v>
      </c>
      <c r="O75" s="12">
        <f>Data!AS70</f>
        <v>0</v>
      </c>
      <c r="P75" s="16">
        <f t="shared" si="17"/>
        <v>0</v>
      </c>
      <c r="Q75" s="31">
        <f t="shared" si="18"/>
        <v>1</v>
      </c>
      <c r="R75" s="7">
        <f t="shared" si="19"/>
        <v>0.33333333333333331</v>
      </c>
      <c r="S75" s="48" t="str">
        <f>Data!AV70</f>
        <v>Central</v>
      </c>
    </row>
    <row r="76" spans="1:19" ht="13.5" customHeight="1" x14ac:dyDescent="0.2">
      <c r="A76" s="3" t="str">
        <f>Data!A71</f>
        <v>Lancaster</v>
      </c>
      <c r="B76" s="5">
        <f>Data!B71</f>
        <v>5</v>
      </c>
      <c r="C76" s="5">
        <f>Data!C71</f>
        <v>3</v>
      </c>
      <c r="D76" s="6">
        <f t="shared" si="10"/>
        <v>0.6</v>
      </c>
      <c r="E76" s="5">
        <f>Data!D71</f>
        <v>0</v>
      </c>
      <c r="F76" s="6">
        <f t="shared" si="11"/>
        <v>0</v>
      </c>
      <c r="G76" s="5">
        <f t="shared" si="12"/>
        <v>3</v>
      </c>
      <c r="H76" s="6">
        <f t="shared" si="13"/>
        <v>0.6</v>
      </c>
      <c r="I76" s="5">
        <f>Data!E71</f>
        <v>4</v>
      </c>
      <c r="J76" s="6">
        <f t="shared" si="14"/>
        <v>0.8</v>
      </c>
      <c r="K76" s="5">
        <f>Data!F71</f>
        <v>0</v>
      </c>
      <c r="L76" s="7">
        <f t="shared" si="15"/>
        <v>0</v>
      </c>
      <c r="M76" s="12">
        <f>Data!AR71</f>
        <v>0</v>
      </c>
      <c r="N76" s="16">
        <f t="shared" si="16"/>
        <v>0</v>
      </c>
      <c r="O76" s="12">
        <f>Data!AS71</f>
        <v>0</v>
      </c>
      <c r="P76" s="16">
        <f t="shared" si="17"/>
        <v>0</v>
      </c>
      <c r="Q76" s="31">
        <f t="shared" si="18"/>
        <v>4</v>
      </c>
      <c r="R76" s="7">
        <f t="shared" si="19"/>
        <v>0.8</v>
      </c>
      <c r="S76" s="48" t="str">
        <f>Data!AV71</f>
        <v>Central</v>
      </c>
    </row>
    <row r="77" spans="1:19" ht="13.5" customHeight="1" x14ac:dyDescent="0.2">
      <c r="A77" s="3" t="str">
        <f>Data!A72</f>
        <v>Lee</v>
      </c>
      <c r="B77" s="5">
        <f>Data!B72</f>
        <v>46</v>
      </c>
      <c r="C77" s="5">
        <f>Data!C72</f>
        <v>34</v>
      </c>
      <c r="D77" s="6">
        <f t="shared" si="10"/>
        <v>0.73913043478260865</v>
      </c>
      <c r="E77" s="5">
        <f>Data!D72</f>
        <v>1</v>
      </c>
      <c r="F77" s="6">
        <f t="shared" si="11"/>
        <v>2.1739130434782608E-2</v>
      </c>
      <c r="G77" s="5">
        <f t="shared" si="12"/>
        <v>35</v>
      </c>
      <c r="H77" s="6">
        <f t="shared" si="13"/>
        <v>0.76086956521739135</v>
      </c>
      <c r="I77" s="5">
        <f>Data!E72</f>
        <v>33</v>
      </c>
      <c r="J77" s="6">
        <f t="shared" si="14"/>
        <v>0.71739130434782605</v>
      </c>
      <c r="K77" s="5">
        <f>Data!F72</f>
        <v>0</v>
      </c>
      <c r="L77" s="7">
        <f t="shared" si="15"/>
        <v>0</v>
      </c>
      <c r="M77" s="12">
        <f>Data!AR72</f>
        <v>1</v>
      </c>
      <c r="N77" s="16">
        <f t="shared" si="16"/>
        <v>2.1739130434782608E-2</v>
      </c>
      <c r="O77" s="12">
        <f>Data!AS72</f>
        <v>4</v>
      </c>
      <c r="P77" s="16">
        <f t="shared" si="17"/>
        <v>8.6956521739130432E-2</v>
      </c>
      <c r="Q77" s="31">
        <f t="shared" si="18"/>
        <v>38</v>
      </c>
      <c r="R77" s="7">
        <f t="shared" si="19"/>
        <v>0.82608695652173914</v>
      </c>
      <c r="S77" s="48" t="str">
        <f>Data!AV72</f>
        <v>Western</v>
      </c>
    </row>
    <row r="78" spans="1:19" ht="13.5" customHeight="1" x14ac:dyDescent="0.2">
      <c r="A78" s="3" t="str">
        <f>Data!A73</f>
        <v>Lexington</v>
      </c>
      <c r="B78" s="5">
        <f>Data!B73</f>
        <v>0</v>
      </c>
      <c r="C78" s="5">
        <f>Data!C73</f>
        <v>0</v>
      </c>
      <c r="D78" s="6">
        <f t="shared" si="10"/>
        <v>0</v>
      </c>
      <c r="E78" s="5">
        <f>Data!D73</f>
        <v>0</v>
      </c>
      <c r="F78" s="6">
        <f t="shared" si="11"/>
        <v>0</v>
      </c>
      <c r="G78" s="5">
        <f t="shared" si="12"/>
        <v>0</v>
      </c>
      <c r="H78" s="6">
        <f t="shared" si="13"/>
        <v>0</v>
      </c>
      <c r="I78" s="5">
        <f>Data!E73</f>
        <v>0</v>
      </c>
      <c r="J78" s="6">
        <f t="shared" si="14"/>
        <v>0</v>
      </c>
      <c r="K78" s="5">
        <f>Data!F73</f>
        <v>0</v>
      </c>
      <c r="L78" s="7">
        <f t="shared" si="15"/>
        <v>0</v>
      </c>
      <c r="M78" s="12">
        <f>Data!AR73</f>
        <v>0</v>
      </c>
      <c r="N78" s="16">
        <f t="shared" si="16"/>
        <v>0</v>
      </c>
      <c r="O78" s="12">
        <f>Data!AS73</f>
        <v>0</v>
      </c>
      <c r="P78" s="16">
        <f t="shared" si="17"/>
        <v>0</v>
      </c>
      <c r="Q78" s="31">
        <f t="shared" si="18"/>
        <v>0</v>
      </c>
      <c r="R78" s="7">
        <f t="shared" si="19"/>
        <v>0</v>
      </c>
      <c r="S78" s="48" t="str">
        <f>Data!AV73</f>
        <v>Piedmont</v>
      </c>
    </row>
    <row r="79" spans="1:19" ht="13.5" customHeight="1" x14ac:dyDescent="0.2">
      <c r="A79" s="3" t="str">
        <f>Data!A74</f>
        <v>Loudoun</v>
      </c>
      <c r="B79" s="5">
        <f>Data!B74</f>
        <v>48</v>
      </c>
      <c r="C79" s="5">
        <f>Data!C74</f>
        <v>26</v>
      </c>
      <c r="D79" s="6">
        <f t="shared" si="10"/>
        <v>0.54166666666666663</v>
      </c>
      <c r="E79" s="5">
        <f>Data!D74</f>
        <v>0</v>
      </c>
      <c r="F79" s="6">
        <f t="shared" si="11"/>
        <v>0</v>
      </c>
      <c r="G79" s="5">
        <f t="shared" si="12"/>
        <v>26</v>
      </c>
      <c r="H79" s="6">
        <f t="shared" si="13"/>
        <v>0.54166666666666663</v>
      </c>
      <c r="I79" s="5">
        <f>Data!E74</f>
        <v>38</v>
      </c>
      <c r="J79" s="6">
        <f t="shared" si="14"/>
        <v>0.79166666666666663</v>
      </c>
      <c r="K79" s="5">
        <f>Data!F74</f>
        <v>0</v>
      </c>
      <c r="L79" s="7">
        <f t="shared" si="15"/>
        <v>0</v>
      </c>
      <c r="M79" s="12">
        <f>Data!AR74</f>
        <v>0</v>
      </c>
      <c r="N79" s="16">
        <f t="shared" si="16"/>
        <v>0</v>
      </c>
      <c r="O79" s="12">
        <f>Data!AS74</f>
        <v>2</v>
      </c>
      <c r="P79" s="16">
        <f t="shared" si="17"/>
        <v>4.1666666666666664E-2</v>
      </c>
      <c r="Q79" s="31">
        <f t="shared" si="18"/>
        <v>40</v>
      </c>
      <c r="R79" s="7">
        <f t="shared" si="19"/>
        <v>0.83333333333333337</v>
      </c>
      <c r="S79" s="48" t="str">
        <f>Data!AV74</f>
        <v>Northern</v>
      </c>
    </row>
    <row r="80" spans="1:19" ht="13.5" customHeight="1" x14ac:dyDescent="0.2">
      <c r="A80" s="3" t="str">
        <f>Data!A75</f>
        <v>Louisa</v>
      </c>
      <c r="B80" s="5">
        <f>Data!B75</f>
        <v>32</v>
      </c>
      <c r="C80" s="5">
        <f>Data!C75</f>
        <v>26</v>
      </c>
      <c r="D80" s="6">
        <f t="shared" si="10"/>
        <v>0.8125</v>
      </c>
      <c r="E80" s="5">
        <f>Data!D75</f>
        <v>3</v>
      </c>
      <c r="F80" s="6">
        <f t="shared" si="11"/>
        <v>9.375E-2</v>
      </c>
      <c r="G80" s="5">
        <f t="shared" si="12"/>
        <v>29</v>
      </c>
      <c r="H80" s="6">
        <f t="shared" si="13"/>
        <v>0.90625</v>
      </c>
      <c r="I80" s="5">
        <f>Data!E75</f>
        <v>15</v>
      </c>
      <c r="J80" s="6">
        <f t="shared" si="14"/>
        <v>0.46875</v>
      </c>
      <c r="K80" s="5">
        <f>Data!F75</f>
        <v>7</v>
      </c>
      <c r="L80" s="7">
        <f t="shared" si="15"/>
        <v>0.21875</v>
      </c>
      <c r="M80" s="12">
        <f>Data!AR75</f>
        <v>0</v>
      </c>
      <c r="N80" s="16">
        <f t="shared" si="16"/>
        <v>0</v>
      </c>
      <c r="O80" s="12">
        <f>Data!AS75</f>
        <v>5</v>
      </c>
      <c r="P80" s="16">
        <f t="shared" si="17"/>
        <v>0.15625</v>
      </c>
      <c r="Q80" s="31">
        <f t="shared" si="18"/>
        <v>27</v>
      </c>
      <c r="R80" s="7">
        <f t="shared" si="19"/>
        <v>0.84375</v>
      </c>
      <c r="S80" s="48" t="str">
        <f>Data!AV75</f>
        <v>Northern</v>
      </c>
    </row>
    <row r="81" spans="1:19" ht="13.5" customHeight="1" x14ac:dyDescent="0.2">
      <c r="A81" s="3" t="str">
        <f>Data!A76</f>
        <v>Lunenburg</v>
      </c>
      <c r="B81" s="5">
        <f>Data!B76</f>
        <v>10</v>
      </c>
      <c r="C81" s="5">
        <f>Data!C76</f>
        <v>8</v>
      </c>
      <c r="D81" s="6">
        <f t="shared" si="10"/>
        <v>0.8</v>
      </c>
      <c r="E81" s="5">
        <f>Data!D76</f>
        <v>0</v>
      </c>
      <c r="F81" s="6">
        <f t="shared" si="11"/>
        <v>0</v>
      </c>
      <c r="G81" s="5">
        <f t="shared" si="12"/>
        <v>8</v>
      </c>
      <c r="H81" s="6">
        <f t="shared" si="13"/>
        <v>0.8</v>
      </c>
      <c r="I81" s="5">
        <f>Data!E76</f>
        <v>6</v>
      </c>
      <c r="J81" s="6">
        <f t="shared" si="14"/>
        <v>0.6</v>
      </c>
      <c r="K81" s="5">
        <f>Data!F76</f>
        <v>0</v>
      </c>
      <c r="L81" s="7">
        <f t="shared" si="15"/>
        <v>0</v>
      </c>
      <c r="M81" s="12">
        <f>Data!AR76</f>
        <v>0</v>
      </c>
      <c r="N81" s="16">
        <f t="shared" si="16"/>
        <v>0</v>
      </c>
      <c r="O81" s="12">
        <f>Data!AS76</f>
        <v>0</v>
      </c>
      <c r="P81" s="16">
        <f t="shared" si="17"/>
        <v>0</v>
      </c>
      <c r="Q81" s="31">
        <f t="shared" si="18"/>
        <v>6</v>
      </c>
      <c r="R81" s="7">
        <f t="shared" si="19"/>
        <v>0.6</v>
      </c>
      <c r="S81" s="48" t="str">
        <f>Data!AV76</f>
        <v>Central</v>
      </c>
    </row>
    <row r="82" spans="1:19" ht="13.5" customHeight="1" x14ac:dyDescent="0.2">
      <c r="A82" s="3" t="str">
        <f>Data!A77</f>
        <v>Lynchburg</v>
      </c>
      <c r="B82" s="5">
        <f>Data!B77</f>
        <v>134</v>
      </c>
      <c r="C82" s="5">
        <f>Data!C77</f>
        <v>109</v>
      </c>
      <c r="D82" s="6">
        <f t="shared" si="10"/>
        <v>0.81343283582089554</v>
      </c>
      <c r="E82" s="5">
        <f>Data!D77</f>
        <v>0</v>
      </c>
      <c r="F82" s="6">
        <f t="shared" si="11"/>
        <v>0</v>
      </c>
      <c r="G82" s="5">
        <f t="shared" si="12"/>
        <v>109</v>
      </c>
      <c r="H82" s="6">
        <f t="shared" si="13"/>
        <v>0.81343283582089554</v>
      </c>
      <c r="I82" s="5">
        <f>Data!E77</f>
        <v>80</v>
      </c>
      <c r="J82" s="6">
        <f t="shared" si="14"/>
        <v>0.59701492537313428</v>
      </c>
      <c r="K82" s="5">
        <f>Data!F77</f>
        <v>21</v>
      </c>
      <c r="L82" s="7">
        <f t="shared" si="15"/>
        <v>0.15671641791044777</v>
      </c>
      <c r="M82" s="12">
        <f>Data!AR77</f>
        <v>1</v>
      </c>
      <c r="N82" s="16">
        <f t="shared" si="16"/>
        <v>7.462686567164179E-3</v>
      </c>
      <c r="O82" s="12">
        <f>Data!AS77</f>
        <v>6</v>
      </c>
      <c r="P82" s="16">
        <f t="shared" si="17"/>
        <v>4.4776119402985072E-2</v>
      </c>
      <c r="Q82" s="31">
        <f t="shared" si="18"/>
        <v>108</v>
      </c>
      <c r="R82" s="7">
        <f t="shared" si="19"/>
        <v>0.80597014925373134</v>
      </c>
      <c r="S82" s="48" t="str">
        <f>Data!AV77</f>
        <v>Piedmont</v>
      </c>
    </row>
    <row r="83" spans="1:19" ht="13.5" customHeight="1" x14ac:dyDescent="0.2">
      <c r="A83" s="3" t="str">
        <f>Data!A78</f>
        <v>Madison</v>
      </c>
      <c r="B83" s="5">
        <f>Data!B78</f>
        <v>47</v>
      </c>
      <c r="C83" s="5">
        <f>Data!C78</f>
        <v>42</v>
      </c>
      <c r="D83" s="6">
        <f t="shared" si="10"/>
        <v>0.8936170212765957</v>
      </c>
      <c r="E83" s="5">
        <f>Data!D78</f>
        <v>0</v>
      </c>
      <c r="F83" s="6">
        <f t="shared" si="11"/>
        <v>0</v>
      </c>
      <c r="G83" s="5">
        <f t="shared" si="12"/>
        <v>42</v>
      </c>
      <c r="H83" s="6">
        <f t="shared" si="13"/>
        <v>0.8936170212765957</v>
      </c>
      <c r="I83" s="5">
        <f>Data!E78</f>
        <v>31</v>
      </c>
      <c r="J83" s="6">
        <f t="shared" si="14"/>
        <v>0.65957446808510634</v>
      </c>
      <c r="K83" s="5">
        <f>Data!F78</f>
        <v>4</v>
      </c>
      <c r="L83" s="7">
        <f t="shared" si="15"/>
        <v>8.5106382978723402E-2</v>
      </c>
      <c r="M83" s="12">
        <f>Data!AR78</f>
        <v>1</v>
      </c>
      <c r="N83" s="16">
        <f t="shared" si="16"/>
        <v>2.1276595744680851E-2</v>
      </c>
      <c r="O83" s="12">
        <f>Data!AS78</f>
        <v>4</v>
      </c>
      <c r="P83" s="16">
        <f t="shared" si="17"/>
        <v>8.5106382978723402E-2</v>
      </c>
      <c r="Q83" s="31">
        <f t="shared" si="18"/>
        <v>40</v>
      </c>
      <c r="R83" s="7">
        <f t="shared" si="19"/>
        <v>0.85106382978723405</v>
      </c>
      <c r="S83" s="48" t="str">
        <f>Data!AV78</f>
        <v>Northern</v>
      </c>
    </row>
    <row r="84" spans="1:19" ht="13.5" customHeight="1" x14ac:dyDescent="0.2">
      <c r="A84" s="3" t="str">
        <f>Data!A79</f>
        <v>Manassas</v>
      </c>
      <c r="B84" s="5">
        <f>Data!B79</f>
        <v>19</v>
      </c>
      <c r="C84" s="5">
        <f>Data!C79</f>
        <v>14</v>
      </c>
      <c r="D84" s="6">
        <f t="shared" si="10"/>
        <v>0.73684210526315785</v>
      </c>
      <c r="E84" s="5">
        <f>Data!D79</f>
        <v>0</v>
      </c>
      <c r="F84" s="6">
        <f t="shared" si="11"/>
        <v>0</v>
      </c>
      <c r="G84" s="5">
        <f t="shared" si="12"/>
        <v>14</v>
      </c>
      <c r="H84" s="6">
        <f t="shared" si="13"/>
        <v>0.73684210526315785</v>
      </c>
      <c r="I84" s="5">
        <f>Data!E79</f>
        <v>15</v>
      </c>
      <c r="J84" s="6">
        <f t="shared" si="14"/>
        <v>0.78947368421052633</v>
      </c>
      <c r="K84" s="5">
        <f>Data!F79</f>
        <v>0</v>
      </c>
      <c r="L84" s="7">
        <f t="shared" si="15"/>
        <v>0</v>
      </c>
      <c r="M84" s="12">
        <f>Data!AR79</f>
        <v>0</v>
      </c>
      <c r="N84" s="16">
        <f t="shared" si="16"/>
        <v>0</v>
      </c>
      <c r="O84" s="12">
        <f>Data!AS79</f>
        <v>0</v>
      </c>
      <c r="P84" s="16">
        <f t="shared" si="17"/>
        <v>0</v>
      </c>
      <c r="Q84" s="31">
        <f t="shared" si="18"/>
        <v>15</v>
      </c>
      <c r="R84" s="7">
        <f t="shared" si="19"/>
        <v>0.78947368421052633</v>
      </c>
      <c r="S84" s="48" t="str">
        <f>Data!AV79</f>
        <v>Northern</v>
      </c>
    </row>
    <row r="85" spans="1:19" ht="13.5" customHeight="1" x14ac:dyDescent="0.2">
      <c r="A85" s="3" t="str">
        <f>Data!A80</f>
        <v>Manassas Park</v>
      </c>
      <c r="B85" s="5">
        <f>Data!B80</f>
        <v>4</v>
      </c>
      <c r="C85" s="5">
        <f>Data!C80</f>
        <v>3</v>
      </c>
      <c r="D85" s="6">
        <f t="shared" si="10"/>
        <v>0.75</v>
      </c>
      <c r="E85" s="5">
        <f>Data!D80</f>
        <v>0</v>
      </c>
      <c r="F85" s="6">
        <f t="shared" si="11"/>
        <v>0</v>
      </c>
      <c r="G85" s="5">
        <f t="shared" si="12"/>
        <v>3</v>
      </c>
      <c r="H85" s="6">
        <f t="shared" si="13"/>
        <v>0.75</v>
      </c>
      <c r="I85" s="5">
        <f>Data!E80</f>
        <v>4</v>
      </c>
      <c r="J85" s="6">
        <f t="shared" si="14"/>
        <v>1</v>
      </c>
      <c r="K85" s="5">
        <f>Data!F80</f>
        <v>0</v>
      </c>
      <c r="L85" s="7">
        <f t="shared" si="15"/>
        <v>0</v>
      </c>
      <c r="M85" s="12">
        <f>Data!AR80</f>
        <v>0</v>
      </c>
      <c r="N85" s="16">
        <f t="shared" si="16"/>
        <v>0</v>
      </c>
      <c r="O85" s="12">
        <f>Data!AS80</f>
        <v>0</v>
      </c>
      <c r="P85" s="16">
        <f t="shared" si="17"/>
        <v>0</v>
      </c>
      <c r="Q85" s="31">
        <f t="shared" si="18"/>
        <v>4</v>
      </c>
      <c r="R85" s="7">
        <f t="shared" si="19"/>
        <v>1</v>
      </c>
      <c r="S85" s="48" t="str">
        <f>Data!AV80</f>
        <v>Northern</v>
      </c>
    </row>
    <row r="86" spans="1:19" ht="13.5" customHeight="1" x14ac:dyDescent="0.2">
      <c r="A86" s="3" t="str">
        <f>Data!A81</f>
        <v>Martinsville</v>
      </c>
      <c r="B86" s="5">
        <f>Data!B81</f>
        <v>0</v>
      </c>
      <c r="C86" s="5">
        <f>Data!C81</f>
        <v>0</v>
      </c>
      <c r="D86" s="6">
        <f t="shared" si="10"/>
        <v>0</v>
      </c>
      <c r="E86" s="5">
        <f>Data!D81</f>
        <v>0</v>
      </c>
      <c r="F86" s="6">
        <f t="shared" si="11"/>
        <v>0</v>
      </c>
      <c r="G86" s="5">
        <f t="shared" si="12"/>
        <v>0</v>
      </c>
      <c r="H86" s="6">
        <f t="shared" si="13"/>
        <v>0</v>
      </c>
      <c r="I86" s="5">
        <f>Data!E81</f>
        <v>0</v>
      </c>
      <c r="J86" s="6">
        <f t="shared" si="14"/>
        <v>0</v>
      </c>
      <c r="K86" s="5">
        <f>Data!F81</f>
        <v>0</v>
      </c>
      <c r="L86" s="7">
        <f t="shared" si="15"/>
        <v>0</v>
      </c>
      <c r="M86" s="12">
        <f>Data!AR81</f>
        <v>0</v>
      </c>
      <c r="N86" s="16">
        <f t="shared" si="16"/>
        <v>0</v>
      </c>
      <c r="O86" s="12">
        <f>Data!AS81</f>
        <v>0</v>
      </c>
      <c r="P86" s="16">
        <f t="shared" si="17"/>
        <v>0</v>
      </c>
      <c r="Q86" s="31">
        <f t="shared" si="18"/>
        <v>0</v>
      </c>
      <c r="R86" s="7">
        <f t="shared" si="19"/>
        <v>0</v>
      </c>
      <c r="S86" s="48" t="str">
        <f>Data!AV81</f>
        <v>Piedmont</v>
      </c>
    </row>
    <row r="87" spans="1:19" ht="13.5" customHeight="1" x14ac:dyDescent="0.2">
      <c r="A87" s="3" t="str">
        <f>Data!A82</f>
        <v>Mathews</v>
      </c>
      <c r="B87" s="5">
        <f>Data!B82</f>
        <v>8</v>
      </c>
      <c r="C87" s="5">
        <f>Data!C82</f>
        <v>8</v>
      </c>
      <c r="D87" s="6">
        <f t="shared" si="10"/>
        <v>1</v>
      </c>
      <c r="E87" s="5">
        <f>Data!D82</f>
        <v>0</v>
      </c>
      <c r="F87" s="6">
        <f t="shared" si="11"/>
        <v>0</v>
      </c>
      <c r="G87" s="5">
        <f t="shared" si="12"/>
        <v>8</v>
      </c>
      <c r="H87" s="6">
        <f t="shared" si="13"/>
        <v>1</v>
      </c>
      <c r="I87" s="5">
        <f>Data!E82</f>
        <v>6</v>
      </c>
      <c r="J87" s="6">
        <f t="shared" si="14"/>
        <v>0.75</v>
      </c>
      <c r="K87" s="5">
        <f>Data!F82</f>
        <v>2</v>
      </c>
      <c r="L87" s="7">
        <f t="shared" si="15"/>
        <v>0.25</v>
      </c>
      <c r="M87" s="12">
        <f>Data!AR82</f>
        <v>0</v>
      </c>
      <c r="N87" s="16">
        <f t="shared" si="16"/>
        <v>0</v>
      </c>
      <c r="O87" s="12">
        <f>Data!AS82</f>
        <v>0</v>
      </c>
      <c r="P87" s="16">
        <f t="shared" si="17"/>
        <v>0</v>
      </c>
      <c r="Q87" s="31">
        <f t="shared" si="18"/>
        <v>8</v>
      </c>
      <c r="R87" s="7">
        <f t="shared" si="19"/>
        <v>1</v>
      </c>
      <c r="S87" s="48" t="str">
        <f>Data!AV82</f>
        <v>Eastern</v>
      </c>
    </row>
    <row r="88" spans="1:19" ht="13.5" customHeight="1" x14ac:dyDescent="0.2">
      <c r="A88" s="3" t="str">
        <f>Data!A83</f>
        <v>Mecklenburg</v>
      </c>
      <c r="B88" s="5">
        <f>Data!B83</f>
        <v>12</v>
      </c>
      <c r="C88" s="5">
        <f>Data!C83</f>
        <v>6</v>
      </c>
      <c r="D88" s="6">
        <f t="shared" si="10"/>
        <v>0.5</v>
      </c>
      <c r="E88" s="5">
        <f>Data!D83</f>
        <v>0</v>
      </c>
      <c r="F88" s="6">
        <f t="shared" si="11"/>
        <v>0</v>
      </c>
      <c r="G88" s="5">
        <f t="shared" si="12"/>
        <v>6</v>
      </c>
      <c r="H88" s="6">
        <f t="shared" si="13"/>
        <v>0.5</v>
      </c>
      <c r="I88" s="5">
        <f>Data!E83</f>
        <v>5</v>
      </c>
      <c r="J88" s="6">
        <f t="shared" si="14"/>
        <v>0.41666666666666669</v>
      </c>
      <c r="K88" s="5">
        <f>Data!F83</f>
        <v>0</v>
      </c>
      <c r="L88" s="7">
        <f t="shared" si="15"/>
        <v>0</v>
      </c>
      <c r="M88" s="12">
        <f>Data!AR83</f>
        <v>0</v>
      </c>
      <c r="N88" s="16">
        <f t="shared" si="16"/>
        <v>0</v>
      </c>
      <c r="O88" s="12">
        <f>Data!AS83</f>
        <v>0</v>
      </c>
      <c r="P88" s="16">
        <f t="shared" si="17"/>
        <v>0</v>
      </c>
      <c r="Q88" s="31">
        <f t="shared" si="18"/>
        <v>5</v>
      </c>
      <c r="R88" s="7">
        <f t="shared" si="19"/>
        <v>0.41666666666666669</v>
      </c>
      <c r="S88" s="48" t="str">
        <f>Data!AV83</f>
        <v>Piedmont</v>
      </c>
    </row>
    <row r="89" spans="1:19" ht="13.5" customHeight="1" x14ac:dyDescent="0.2">
      <c r="A89" s="3" t="str">
        <f>Data!A84</f>
        <v>Middlesex</v>
      </c>
      <c r="B89" s="5">
        <f>Data!B84</f>
        <v>8</v>
      </c>
      <c r="C89" s="5">
        <f>Data!C84</f>
        <v>8</v>
      </c>
      <c r="D89" s="6">
        <f t="shared" si="10"/>
        <v>1</v>
      </c>
      <c r="E89" s="5">
        <f>Data!D84</f>
        <v>0</v>
      </c>
      <c r="F89" s="6">
        <f t="shared" si="11"/>
        <v>0</v>
      </c>
      <c r="G89" s="5">
        <f t="shared" si="12"/>
        <v>8</v>
      </c>
      <c r="H89" s="6">
        <f t="shared" si="13"/>
        <v>1</v>
      </c>
      <c r="I89" s="5">
        <f>Data!E84</f>
        <v>8</v>
      </c>
      <c r="J89" s="6">
        <f t="shared" si="14"/>
        <v>1</v>
      </c>
      <c r="K89" s="5">
        <f>Data!F84</f>
        <v>0</v>
      </c>
      <c r="L89" s="7">
        <f t="shared" si="15"/>
        <v>0</v>
      </c>
      <c r="M89" s="12">
        <f>Data!AR84</f>
        <v>0</v>
      </c>
      <c r="N89" s="16">
        <f t="shared" si="16"/>
        <v>0</v>
      </c>
      <c r="O89" s="12">
        <f>Data!AS84</f>
        <v>0</v>
      </c>
      <c r="P89" s="16">
        <f t="shared" si="17"/>
        <v>0</v>
      </c>
      <c r="Q89" s="31">
        <f t="shared" si="18"/>
        <v>8</v>
      </c>
      <c r="R89" s="7">
        <f t="shared" si="19"/>
        <v>1</v>
      </c>
      <c r="S89" s="48" t="str">
        <f>Data!AV84</f>
        <v>Central</v>
      </c>
    </row>
    <row r="90" spans="1:19" ht="13.5" customHeight="1" x14ac:dyDescent="0.2">
      <c r="A90" s="3" t="str">
        <f>Data!A85</f>
        <v>Montgomery</v>
      </c>
      <c r="B90" s="5">
        <f>Data!B85</f>
        <v>33</v>
      </c>
      <c r="C90" s="5">
        <f>Data!C85</f>
        <v>26</v>
      </c>
      <c r="D90" s="6">
        <f t="shared" si="10"/>
        <v>0.78787878787878785</v>
      </c>
      <c r="E90" s="5">
        <f>Data!D85</f>
        <v>0</v>
      </c>
      <c r="F90" s="6">
        <f t="shared" si="11"/>
        <v>0</v>
      </c>
      <c r="G90" s="5">
        <f t="shared" si="12"/>
        <v>26</v>
      </c>
      <c r="H90" s="6">
        <f t="shared" si="13"/>
        <v>0.78787878787878785</v>
      </c>
      <c r="I90" s="5">
        <f>Data!E85</f>
        <v>26</v>
      </c>
      <c r="J90" s="6">
        <f t="shared" si="14"/>
        <v>0.78787878787878785</v>
      </c>
      <c r="K90" s="5">
        <f>Data!F85</f>
        <v>1</v>
      </c>
      <c r="L90" s="7">
        <f t="shared" si="15"/>
        <v>3.0303030303030304E-2</v>
      </c>
      <c r="M90" s="12">
        <f>Data!AR85</f>
        <v>1</v>
      </c>
      <c r="N90" s="16">
        <f t="shared" si="16"/>
        <v>3.0303030303030304E-2</v>
      </c>
      <c r="O90" s="12">
        <f>Data!AS85</f>
        <v>1</v>
      </c>
      <c r="P90" s="16">
        <f t="shared" si="17"/>
        <v>3.0303030303030304E-2</v>
      </c>
      <c r="Q90" s="31">
        <f t="shared" si="18"/>
        <v>29</v>
      </c>
      <c r="R90" s="7">
        <f t="shared" si="19"/>
        <v>0.87878787878787878</v>
      </c>
      <c r="S90" s="48" t="str">
        <f>Data!AV85</f>
        <v>Western</v>
      </c>
    </row>
    <row r="91" spans="1:19" ht="13.5" customHeight="1" x14ac:dyDescent="0.2">
      <c r="A91" s="3" t="str">
        <f>Data!A86</f>
        <v>Nelson</v>
      </c>
      <c r="B91" s="5">
        <f>Data!B86</f>
        <v>14</v>
      </c>
      <c r="C91" s="5">
        <f>Data!C86</f>
        <v>13</v>
      </c>
      <c r="D91" s="6">
        <f t="shared" si="10"/>
        <v>0.9285714285714286</v>
      </c>
      <c r="E91" s="5">
        <f>Data!D86</f>
        <v>1</v>
      </c>
      <c r="F91" s="6">
        <f t="shared" si="11"/>
        <v>7.1428571428571425E-2</v>
      </c>
      <c r="G91" s="5">
        <f t="shared" si="12"/>
        <v>14</v>
      </c>
      <c r="H91" s="6">
        <f t="shared" si="13"/>
        <v>1</v>
      </c>
      <c r="I91" s="5">
        <f>Data!E86</f>
        <v>13</v>
      </c>
      <c r="J91" s="6">
        <f t="shared" si="14"/>
        <v>0.9285714285714286</v>
      </c>
      <c r="K91" s="5">
        <f>Data!F86</f>
        <v>0</v>
      </c>
      <c r="L91" s="7">
        <f t="shared" si="15"/>
        <v>0</v>
      </c>
      <c r="M91" s="12">
        <f>Data!AR86</f>
        <v>0</v>
      </c>
      <c r="N91" s="16">
        <f t="shared" si="16"/>
        <v>0</v>
      </c>
      <c r="O91" s="12">
        <f>Data!AS86</f>
        <v>0</v>
      </c>
      <c r="P91" s="16">
        <f t="shared" si="17"/>
        <v>0</v>
      </c>
      <c r="Q91" s="31">
        <f t="shared" si="18"/>
        <v>13</v>
      </c>
      <c r="R91" s="7">
        <f t="shared" si="19"/>
        <v>0.9285714285714286</v>
      </c>
      <c r="S91" s="48" t="str">
        <f>Data!AV86</f>
        <v>Piedmont</v>
      </c>
    </row>
    <row r="92" spans="1:19" ht="13.5" customHeight="1" x14ac:dyDescent="0.2">
      <c r="A92" s="3" t="str">
        <f>Data!A87</f>
        <v>New Kent</v>
      </c>
      <c r="B92" s="5">
        <f>Data!B87</f>
        <v>1</v>
      </c>
      <c r="C92" s="5">
        <f>Data!C87</f>
        <v>0</v>
      </c>
      <c r="D92" s="6">
        <f t="shared" si="10"/>
        <v>0</v>
      </c>
      <c r="E92" s="5">
        <f>Data!D87</f>
        <v>0</v>
      </c>
      <c r="F92" s="6">
        <f t="shared" si="11"/>
        <v>0</v>
      </c>
      <c r="G92" s="5">
        <f t="shared" si="12"/>
        <v>0</v>
      </c>
      <c r="H92" s="6">
        <f t="shared" si="13"/>
        <v>0</v>
      </c>
      <c r="I92" s="5">
        <f>Data!E87</f>
        <v>1</v>
      </c>
      <c r="J92" s="6">
        <f t="shared" si="14"/>
        <v>1</v>
      </c>
      <c r="K92" s="5">
        <f>Data!F87</f>
        <v>0</v>
      </c>
      <c r="L92" s="7">
        <f t="shared" si="15"/>
        <v>0</v>
      </c>
      <c r="M92" s="12">
        <f>Data!AR87</f>
        <v>0</v>
      </c>
      <c r="N92" s="16">
        <f t="shared" si="16"/>
        <v>0</v>
      </c>
      <c r="O92" s="12">
        <f>Data!AS87</f>
        <v>0</v>
      </c>
      <c r="P92" s="16">
        <f t="shared" si="17"/>
        <v>0</v>
      </c>
      <c r="Q92" s="31">
        <f t="shared" si="18"/>
        <v>1</v>
      </c>
      <c r="R92" s="7">
        <f t="shared" si="19"/>
        <v>1</v>
      </c>
      <c r="S92" s="48" t="str">
        <f>Data!AV87</f>
        <v>Central</v>
      </c>
    </row>
    <row r="93" spans="1:19" ht="13.5" customHeight="1" x14ac:dyDescent="0.2">
      <c r="A93" s="3" t="str">
        <f>Data!A88</f>
        <v>Newport News</v>
      </c>
      <c r="B93" s="5">
        <f>Data!B88</f>
        <v>154</v>
      </c>
      <c r="C93" s="5">
        <f>Data!C88</f>
        <v>128</v>
      </c>
      <c r="D93" s="6">
        <f t="shared" si="10"/>
        <v>0.83116883116883122</v>
      </c>
      <c r="E93" s="5">
        <f>Data!D88</f>
        <v>2</v>
      </c>
      <c r="F93" s="6">
        <f t="shared" si="11"/>
        <v>1.2987012987012988E-2</v>
      </c>
      <c r="G93" s="5">
        <f t="shared" si="12"/>
        <v>130</v>
      </c>
      <c r="H93" s="6">
        <f t="shared" si="13"/>
        <v>0.8441558441558441</v>
      </c>
      <c r="I93" s="5">
        <f>Data!E88</f>
        <v>127</v>
      </c>
      <c r="J93" s="6">
        <f t="shared" si="14"/>
        <v>0.82467532467532467</v>
      </c>
      <c r="K93" s="5">
        <f>Data!F88</f>
        <v>4</v>
      </c>
      <c r="L93" s="7">
        <f t="shared" si="15"/>
        <v>2.5974025974025976E-2</v>
      </c>
      <c r="M93" s="12">
        <f>Data!AR88</f>
        <v>6</v>
      </c>
      <c r="N93" s="16">
        <f t="shared" si="16"/>
        <v>3.896103896103896E-2</v>
      </c>
      <c r="O93" s="12">
        <f>Data!AS88</f>
        <v>1</v>
      </c>
      <c r="P93" s="16">
        <f t="shared" si="17"/>
        <v>6.4935064935064939E-3</v>
      </c>
      <c r="Q93" s="31">
        <f t="shared" si="18"/>
        <v>138</v>
      </c>
      <c r="R93" s="7">
        <f t="shared" si="19"/>
        <v>0.89610389610389607</v>
      </c>
      <c r="S93" s="48" t="str">
        <f>Data!AV88</f>
        <v>Eastern</v>
      </c>
    </row>
    <row r="94" spans="1:19" ht="13.5" customHeight="1" x14ac:dyDescent="0.2">
      <c r="A94" s="3" t="str">
        <f>Data!A89</f>
        <v>Norfolk</v>
      </c>
      <c r="B94" s="5">
        <f>Data!B89</f>
        <v>236</v>
      </c>
      <c r="C94" s="5">
        <f>Data!C89</f>
        <v>205</v>
      </c>
      <c r="D94" s="6">
        <f t="shared" si="10"/>
        <v>0.86864406779661019</v>
      </c>
      <c r="E94" s="5">
        <f>Data!D89</f>
        <v>0</v>
      </c>
      <c r="F94" s="6">
        <f t="shared" si="11"/>
        <v>0</v>
      </c>
      <c r="G94" s="5">
        <f t="shared" si="12"/>
        <v>205</v>
      </c>
      <c r="H94" s="6">
        <f t="shared" si="13"/>
        <v>0.86864406779661019</v>
      </c>
      <c r="I94" s="5">
        <f>Data!E89</f>
        <v>203</v>
      </c>
      <c r="J94" s="6">
        <f t="shared" si="14"/>
        <v>0.86016949152542377</v>
      </c>
      <c r="K94" s="5">
        <f>Data!F89</f>
        <v>9</v>
      </c>
      <c r="L94" s="7">
        <f t="shared" si="15"/>
        <v>3.8135593220338986E-2</v>
      </c>
      <c r="M94" s="12">
        <f>Data!AR89</f>
        <v>1</v>
      </c>
      <c r="N94" s="16">
        <f t="shared" si="16"/>
        <v>4.2372881355932203E-3</v>
      </c>
      <c r="O94" s="12">
        <f>Data!AS89</f>
        <v>4</v>
      </c>
      <c r="P94" s="16">
        <f t="shared" si="17"/>
        <v>1.6949152542372881E-2</v>
      </c>
      <c r="Q94" s="31">
        <f t="shared" si="18"/>
        <v>217</v>
      </c>
      <c r="R94" s="7">
        <f t="shared" si="19"/>
        <v>0.91949152542372881</v>
      </c>
      <c r="S94" s="48" t="str">
        <f>Data!AV89</f>
        <v>Eastern</v>
      </c>
    </row>
    <row r="95" spans="1:19" ht="13.5" customHeight="1" x14ac:dyDescent="0.2">
      <c r="A95" s="3" t="str">
        <f>Data!A90</f>
        <v>Northampton</v>
      </c>
      <c r="B95" s="5">
        <f>Data!B90</f>
        <v>4</v>
      </c>
      <c r="C95" s="5">
        <f>Data!C90</f>
        <v>2</v>
      </c>
      <c r="D95" s="6">
        <f t="shared" si="10"/>
        <v>0.5</v>
      </c>
      <c r="E95" s="5">
        <f>Data!D90</f>
        <v>0</v>
      </c>
      <c r="F95" s="6">
        <f t="shared" si="11"/>
        <v>0</v>
      </c>
      <c r="G95" s="5">
        <f t="shared" si="12"/>
        <v>2</v>
      </c>
      <c r="H95" s="6">
        <f t="shared" si="13"/>
        <v>0.5</v>
      </c>
      <c r="I95" s="5">
        <f>Data!E90</f>
        <v>2</v>
      </c>
      <c r="J95" s="6">
        <f t="shared" si="14"/>
        <v>0.5</v>
      </c>
      <c r="K95" s="5">
        <f>Data!F90</f>
        <v>0</v>
      </c>
      <c r="L95" s="7">
        <f t="shared" si="15"/>
        <v>0</v>
      </c>
      <c r="M95" s="12">
        <f>Data!AR90</f>
        <v>0</v>
      </c>
      <c r="N95" s="16">
        <f t="shared" si="16"/>
        <v>0</v>
      </c>
      <c r="O95" s="12">
        <f>Data!AS90</f>
        <v>0</v>
      </c>
      <c r="P95" s="16">
        <f t="shared" si="17"/>
        <v>0</v>
      </c>
      <c r="Q95" s="31">
        <f t="shared" si="18"/>
        <v>2</v>
      </c>
      <c r="R95" s="7">
        <f t="shared" si="19"/>
        <v>0.5</v>
      </c>
      <c r="S95" s="48" t="str">
        <f>Data!AV90</f>
        <v>Eastern</v>
      </c>
    </row>
    <row r="96" spans="1:19" ht="13.5" customHeight="1" x14ac:dyDescent="0.2">
      <c r="A96" s="3" t="str">
        <f>Data!A91</f>
        <v>Northumberland</v>
      </c>
      <c r="B96" s="5">
        <f>Data!B91</f>
        <v>1</v>
      </c>
      <c r="C96" s="5">
        <f>Data!C91</f>
        <v>1</v>
      </c>
      <c r="D96" s="6">
        <f t="shared" si="10"/>
        <v>1</v>
      </c>
      <c r="E96" s="5">
        <f>Data!D91</f>
        <v>0</v>
      </c>
      <c r="F96" s="6">
        <f t="shared" si="11"/>
        <v>0</v>
      </c>
      <c r="G96" s="5">
        <f t="shared" si="12"/>
        <v>1</v>
      </c>
      <c r="H96" s="6">
        <f t="shared" si="13"/>
        <v>1</v>
      </c>
      <c r="I96" s="5">
        <f>Data!E91</f>
        <v>1</v>
      </c>
      <c r="J96" s="6">
        <f t="shared" si="14"/>
        <v>1</v>
      </c>
      <c r="K96" s="5">
        <f>Data!F91</f>
        <v>0</v>
      </c>
      <c r="L96" s="7">
        <f t="shared" si="15"/>
        <v>0</v>
      </c>
      <c r="M96" s="12">
        <f>Data!AR91</f>
        <v>0</v>
      </c>
      <c r="N96" s="16">
        <f t="shared" si="16"/>
        <v>0</v>
      </c>
      <c r="O96" s="12">
        <f>Data!AS91</f>
        <v>0</v>
      </c>
      <c r="P96" s="16">
        <f t="shared" si="17"/>
        <v>0</v>
      </c>
      <c r="Q96" s="31">
        <f t="shared" si="18"/>
        <v>1</v>
      </c>
      <c r="R96" s="7">
        <f t="shared" si="19"/>
        <v>1</v>
      </c>
      <c r="S96" s="48" t="str">
        <f>Data!AV91</f>
        <v>Central</v>
      </c>
    </row>
    <row r="97" spans="1:19" ht="13.5" customHeight="1" x14ac:dyDescent="0.2">
      <c r="A97" s="3" t="str">
        <f>Data!A92</f>
        <v>Norton</v>
      </c>
      <c r="B97" s="5">
        <f>Data!B92</f>
        <v>10</v>
      </c>
      <c r="C97" s="5">
        <f>Data!C92</f>
        <v>9</v>
      </c>
      <c r="D97" s="6">
        <f t="shared" si="10"/>
        <v>0.9</v>
      </c>
      <c r="E97" s="5">
        <f>Data!D92</f>
        <v>0</v>
      </c>
      <c r="F97" s="6">
        <f t="shared" si="11"/>
        <v>0</v>
      </c>
      <c r="G97" s="5">
        <f t="shared" si="12"/>
        <v>9</v>
      </c>
      <c r="H97" s="6">
        <f t="shared" si="13"/>
        <v>0.9</v>
      </c>
      <c r="I97" s="5">
        <f>Data!E92</f>
        <v>9</v>
      </c>
      <c r="J97" s="6">
        <f t="shared" si="14"/>
        <v>0.9</v>
      </c>
      <c r="K97" s="5">
        <f>Data!F92</f>
        <v>0</v>
      </c>
      <c r="L97" s="7">
        <f t="shared" si="15"/>
        <v>0</v>
      </c>
      <c r="M97" s="12">
        <f>Data!AR92</f>
        <v>1</v>
      </c>
      <c r="N97" s="16">
        <f t="shared" si="16"/>
        <v>0.1</v>
      </c>
      <c r="O97" s="12">
        <f>Data!AS92</f>
        <v>0</v>
      </c>
      <c r="P97" s="16">
        <f t="shared" si="17"/>
        <v>0</v>
      </c>
      <c r="Q97" s="31">
        <f t="shared" si="18"/>
        <v>10</v>
      </c>
      <c r="R97" s="7">
        <f t="shared" si="19"/>
        <v>1</v>
      </c>
      <c r="S97" s="48" t="str">
        <f>Data!AV92</f>
        <v>Western</v>
      </c>
    </row>
    <row r="98" spans="1:19" ht="13.5" customHeight="1" x14ac:dyDescent="0.2">
      <c r="A98" s="3" t="str">
        <f>Data!A93</f>
        <v>Nottoway</v>
      </c>
      <c r="B98" s="5">
        <f>Data!B93</f>
        <v>8</v>
      </c>
      <c r="C98" s="5">
        <f>Data!C93</f>
        <v>1</v>
      </c>
      <c r="D98" s="6">
        <f t="shared" si="10"/>
        <v>0.125</v>
      </c>
      <c r="E98" s="5">
        <f>Data!D93</f>
        <v>0</v>
      </c>
      <c r="F98" s="6">
        <f t="shared" si="11"/>
        <v>0</v>
      </c>
      <c r="G98" s="5">
        <f t="shared" si="12"/>
        <v>1</v>
      </c>
      <c r="H98" s="6">
        <f t="shared" si="13"/>
        <v>0.125</v>
      </c>
      <c r="I98" s="5">
        <f>Data!E93</f>
        <v>2</v>
      </c>
      <c r="J98" s="6">
        <f t="shared" si="14"/>
        <v>0.25</v>
      </c>
      <c r="K98" s="5">
        <f>Data!F93</f>
        <v>0</v>
      </c>
      <c r="L98" s="7">
        <f t="shared" si="15"/>
        <v>0</v>
      </c>
      <c r="M98" s="12">
        <f>Data!AR93</f>
        <v>0</v>
      </c>
      <c r="N98" s="16">
        <f t="shared" si="16"/>
        <v>0</v>
      </c>
      <c r="O98" s="12">
        <f>Data!AS93</f>
        <v>0</v>
      </c>
      <c r="P98" s="16">
        <f t="shared" si="17"/>
        <v>0</v>
      </c>
      <c r="Q98" s="31">
        <f t="shared" si="18"/>
        <v>2</v>
      </c>
      <c r="R98" s="7">
        <f t="shared" si="19"/>
        <v>0.25</v>
      </c>
      <c r="S98" s="48" t="str">
        <f>Data!AV93</f>
        <v>Central</v>
      </c>
    </row>
    <row r="99" spans="1:19" ht="13.5" customHeight="1" x14ac:dyDescent="0.2">
      <c r="A99" s="3" t="str">
        <f>Data!A94</f>
        <v>Orange</v>
      </c>
      <c r="B99" s="5">
        <f>Data!B94</f>
        <v>23</v>
      </c>
      <c r="C99" s="5">
        <f>Data!C94</f>
        <v>15</v>
      </c>
      <c r="D99" s="6">
        <f t="shared" si="10"/>
        <v>0.65217391304347827</v>
      </c>
      <c r="E99" s="5">
        <f>Data!D94</f>
        <v>0</v>
      </c>
      <c r="F99" s="6">
        <f t="shared" si="11"/>
        <v>0</v>
      </c>
      <c r="G99" s="5">
        <f t="shared" si="12"/>
        <v>15</v>
      </c>
      <c r="H99" s="6">
        <f t="shared" si="13"/>
        <v>0.65217391304347827</v>
      </c>
      <c r="I99" s="5">
        <f>Data!E94</f>
        <v>14</v>
      </c>
      <c r="J99" s="6">
        <f t="shared" si="14"/>
        <v>0.60869565217391308</v>
      </c>
      <c r="K99" s="5">
        <f>Data!F94</f>
        <v>0</v>
      </c>
      <c r="L99" s="7">
        <f t="shared" si="15"/>
        <v>0</v>
      </c>
      <c r="M99" s="12">
        <f>Data!AR94</f>
        <v>0</v>
      </c>
      <c r="N99" s="16">
        <f t="shared" si="16"/>
        <v>0</v>
      </c>
      <c r="O99" s="12">
        <f>Data!AS94</f>
        <v>0</v>
      </c>
      <c r="P99" s="16">
        <f t="shared" si="17"/>
        <v>0</v>
      </c>
      <c r="Q99" s="31">
        <f t="shared" si="18"/>
        <v>14</v>
      </c>
      <c r="R99" s="7">
        <f t="shared" si="19"/>
        <v>0.60869565217391308</v>
      </c>
      <c r="S99" s="48" t="str">
        <f>Data!AV94</f>
        <v>Northern</v>
      </c>
    </row>
    <row r="100" spans="1:19" ht="13.5" customHeight="1" x14ac:dyDescent="0.2">
      <c r="A100" s="3" t="str">
        <f>Data!A95</f>
        <v>Page</v>
      </c>
      <c r="B100" s="5">
        <f>Data!B95</f>
        <v>23</v>
      </c>
      <c r="C100" s="5">
        <f>Data!C95</f>
        <v>19</v>
      </c>
      <c r="D100" s="6">
        <f t="shared" si="10"/>
        <v>0.82608695652173914</v>
      </c>
      <c r="E100" s="5">
        <f>Data!D95</f>
        <v>0</v>
      </c>
      <c r="F100" s="6">
        <f t="shared" si="11"/>
        <v>0</v>
      </c>
      <c r="G100" s="5">
        <f t="shared" si="12"/>
        <v>19</v>
      </c>
      <c r="H100" s="6">
        <f t="shared" si="13"/>
        <v>0.82608695652173914</v>
      </c>
      <c r="I100" s="5">
        <f>Data!E95</f>
        <v>19</v>
      </c>
      <c r="J100" s="6">
        <f t="shared" si="14"/>
        <v>0.82608695652173914</v>
      </c>
      <c r="K100" s="5">
        <f>Data!F95</f>
        <v>0</v>
      </c>
      <c r="L100" s="7">
        <f t="shared" si="15"/>
        <v>0</v>
      </c>
      <c r="M100" s="12">
        <f>Data!AR95</f>
        <v>0</v>
      </c>
      <c r="N100" s="16">
        <f t="shared" si="16"/>
        <v>0</v>
      </c>
      <c r="O100" s="12">
        <f>Data!AS95</f>
        <v>0</v>
      </c>
      <c r="P100" s="16">
        <f t="shared" si="17"/>
        <v>0</v>
      </c>
      <c r="Q100" s="31">
        <f t="shared" si="18"/>
        <v>19</v>
      </c>
      <c r="R100" s="7">
        <f t="shared" si="19"/>
        <v>0.82608695652173914</v>
      </c>
      <c r="S100" s="48" t="str">
        <f>Data!AV95</f>
        <v>Northern</v>
      </c>
    </row>
    <row r="101" spans="1:19" ht="13.5" customHeight="1" x14ac:dyDescent="0.2">
      <c r="A101" s="3" t="str">
        <f>Data!A96</f>
        <v>Patrick</v>
      </c>
      <c r="B101" s="5">
        <f>Data!B96</f>
        <v>19</v>
      </c>
      <c r="C101" s="5">
        <f>Data!C96</f>
        <v>19</v>
      </c>
      <c r="D101" s="6">
        <f t="shared" si="10"/>
        <v>1</v>
      </c>
      <c r="E101" s="5">
        <f>Data!D96</f>
        <v>0</v>
      </c>
      <c r="F101" s="6">
        <f t="shared" si="11"/>
        <v>0</v>
      </c>
      <c r="G101" s="5">
        <f t="shared" si="12"/>
        <v>19</v>
      </c>
      <c r="H101" s="6">
        <f t="shared" si="13"/>
        <v>1</v>
      </c>
      <c r="I101" s="5">
        <f>Data!E96</f>
        <v>16</v>
      </c>
      <c r="J101" s="6">
        <f t="shared" si="14"/>
        <v>0.84210526315789469</v>
      </c>
      <c r="K101" s="5">
        <f>Data!F96</f>
        <v>0</v>
      </c>
      <c r="L101" s="7">
        <f t="shared" si="15"/>
        <v>0</v>
      </c>
      <c r="M101" s="12">
        <f>Data!AR96</f>
        <v>0</v>
      </c>
      <c r="N101" s="16">
        <f t="shared" si="16"/>
        <v>0</v>
      </c>
      <c r="O101" s="12">
        <f>Data!AS96</f>
        <v>1</v>
      </c>
      <c r="P101" s="16">
        <f t="shared" si="17"/>
        <v>5.2631578947368418E-2</v>
      </c>
      <c r="Q101" s="31">
        <f t="shared" si="18"/>
        <v>17</v>
      </c>
      <c r="R101" s="7">
        <f t="shared" si="19"/>
        <v>0.89473684210526316</v>
      </c>
      <c r="S101" s="48" t="str">
        <f>Data!AV96</f>
        <v>Western</v>
      </c>
    </row>
    <row r="102" spans="1:19" ht="13.5" customHeight="1" x14ac:dyDescent="0.2">
      <c r="A102" s="3" t="str">
        <f>Data!A97</f>
        <v>Petersburg</v>
      </c>
      <c r="B102" s="5">
        <f>Data!B97</f>
        <v>40</v>
      </c>
      <c r="C102" s="5">
        <f>Data!C97</f>
        <v>32</v>
      </c>
      <c r="D102" s="6">
        <f t="shared" si="10"/>
        <v>0.8</v>
      </c>
      <c r="E102" s="5">
        <f>Data!D97</f>
        <v>0</v>
      </c>
      <c r="F102" s="6">
        <f t="shared" si="11"/>
        <v>0</v>
      </c>
      <c r="G102" s="5">
        <f t="shared" si="12"/>
        <v>32</v>
      </c>
      <c r="H102" s="6">
        <f t="shared" si="13"/>
        <v>0.8</v>
      </c>
      <c r="I102" s="5">
        <f>Data!E97</f>
        <v>28</v>
      </c>
      <c r="J102" s="6">
        <f t="shared" si="14"/>
        <v>0.7</v>
      </c>
      <c r="K102" s="5">
        <f>Data!F97</f>
        <v>0</v>
      </c>
      <c r="L102" s="7">
        <f t="shared" si="15"/>
        <v>0</v>
      </c>
      <c r="M102" s="12">
        <f>Data!AR97</f>
        <v>0</v>
      </c>
      <c r="N102" s="16">
        <f t="shared" si="16"/>
        <v>0</v>
      </c>
      <c r="O102" s="12">
        <f>Data!AS97</f>
        <v>1</v>
      </c>
      <c r="P102" s="16">
        <f t="shared" si="17"/>
        <v>2.5000000000000001E-2</v>
      </c>
      <c r="Q102" s="31">
        <f t="shared" si="18"/>
        <v>29</v>
      </c>
      <c r="R102" s="7">
        <f t="shared" si="19"/>
        <v>0.72499999999999998</v>
      </c>
      <c r="S102" s="48" t="str">
        <f>Data!AV97</f>
        <v>Central</v>
      </c>
    </row>
    <row r="103" spans="1:19" ht="13.5" customHeight="1" x14ac:dyDescent="0.2">
      <c r="A103" s="3" t="str">
        <f>Data!A98</f>
        <v>Pittsylvania</v>
      </c>
      <c r="B103" s="5">
        <f>Data!B98</f>
        <v>34</v>
      </c>
      <c r="C103" s="5">
        <f>Data!C98</f>
        <v>31</v>
      </c>
      <c r="D103" s="6">
        <f t="shared" si="10"/>
        <v>0.91176470588235292</v>
      </c>
      <c r="E103" s="5">
        <f>Data!D98</f>
        <v>0</v>
      </c>
      <c r="F103" s="6">
        <f t="shared" si="11"/>
        <v>0</v>
      </c>
      <c r="G103" s="5">
        <f t="shared" si="12"/>
        <v>31</v>
      </c>
      <c r="H103" s="6">
        <f t="shared" si="13"/>
        <v>0.91176470588235292</v>
      </c>
      <c r="I103" s="5">
        <f>Data!E98</f>
        <v>28</v>
      </c>
      <c r="J103" s="6">
        <f t="shared" si="14"/>
        <v>0.82352941176470584</v>
      </c>
      <c r="K103" s="5">
        <f>Data!F98</f>
        <v>0</v>
      </c>
      <c r="L103" s="7">
        <f t="shared" si="15"/>
        <v>0</v>
      </c>
      <c r="M103" s="12">
        <f>Data!AR98</f>
        <v>0</v>
      </c>
      <c r="N103" s="16">
        <f t="shared" si="16"/>
        <v>0</v>
      </c>
      <c r="O103" s="12">
        <f>Data!AS98</f>
        <v>0</v>
      </c>
      <c r="P103" s="16">
        <f t="shared" si="17"/>
        <v>0</v>
      </c>
      <c r="Q103" s="31">
        <f t="shared" si="18"/>
        <v>28</v>
      </c>
      <c r="R103" s="7">
        <f t="shared" si="19"/>
        <v>0.82352941176470584</v>
      </c>
      <c r="S103" s="48" t="str">
        <f>Data!AV98</f>
        <v>Piedmont</v>
      </c>
    </row>
    <row r="104" spans="1:19" ht="13.5" customHeight="1" x14ac:dyDescent="0.2">
      <c r="A104" s="3" t="str">
        <f>Data!A99</f>
        <v>Poquoson</v>
      </c>
      <c r="B104" s="5">
        <f>Data!B99</f>
        <v>0</v>
      </c>
      <c r="C104" s="5">
        <f>Data!C99</f>
        <v>0</v>
      </c>
      <c r="D104" s="6">
        <f t="shared" si="10"/>
        <v>0</v>
      </c>
      <c r="E104" s="5">
        <f>Data!D99</f>
        <v>0</v>
      </c>
      <c r="F104" s="6">
        <f t="shared" si="11"/>
        <v>0</v>
      </c>
      <c r="G104" s="5">
        <f t="shared" si="12"/>
        <v>0</v>
      </c>
      <c r="H104" s="6">
        <f t="shared" si="13"/>
        <v>0</v>
      </c>
      <c r="I104" s="5">
        <f>Data!E99</f>
        <v>0</v>
      </c>
      <c r="J104" s="6">
        <f t="shared" si="14"/>
        <v>0</v>
      </c>
      <c r="K104" s="5">
        <f>Data!F99</f>
        <v>0</v>
      </c>
      <c r="L104" s="7">
        <f t="shared" si="15"/>
        <v>0</v>
      </c>
      <c r="M104" s="12">
        <f>Data!AR99</f>
        <v>0</v>
      </c>
      <c r="N104" s="16">
        <f t="shared" si="16"/>
        <v>0</v>
      </c>
      <c r="O104" s="12">
        <f>Data!AS99</f>
        <v>0</v>
      </c>
      <c r="P104" s="16">
        <f t="shared" si="17"/>
        <v>0</v>
      </c>
      <c r="Q104" s="31">
        <f t="shared" si="18"/>
        <v>0</v>
      </c>
      <c r="R104" s="7">
        <f t="shared" si="19"/>
        <v>0</v>
      </c>
      <c r="S104" s="48" t="str">
        <f>Data!AV99</f>
        <v>Eastern</v>
      </c>
    </row>
    <row r="105" spans="1:19" ht="13.5" customHeight="1" x14ac:dyDescent="0.2">
      <c r="A105" s="3" t="str">
        <f>Data!A100</f>
        <v>Portsmouth</v>
      </c>
      <c r="B105" s="5">
        <f>Data!B100</f>
        <v>52</v>
      </c>
      <c r="C105" s="5">
        <f>Data!C100</f>
        <v>45</v>
      </c>
      <c r="D105" s="6">
        <f t="shared" si="10"/>
        <v>0.86538461538461542</v>
      </c>
      <c r="E105" s="5">
        <f>Data!D100</f>
        <v>0</v>
      </c>
      <c r="F105" s="6">
        <f t="shared" si="11"/>
        <v>0</v>
      </c>
      <c r="G105" s="5">
        <f t="shared" si="12"/>
        <v>45</v>
      </c>
      <c r="H105" s="6">
        <f t="shared" si="13"/>
        <v>0.86538461538461542</v>
      </c>
      <c r="I105" s="5">
        <f>Data!E100</f>
        <v>40</v>
      </c>
      <c r="J105" s="6">
        <f t="shared" si="14"/>
        <v>0.76923076923076927</v>
      </c>
      <c r="K105" s="5">
        <f>Data!F100</f>
        <v>0</v>
      </c>
      <c r="L105" s="7">
        <f t="shared" si="15"/>
        <v>0</v>
      </c>
      <c r="M105" s="12">
        <f>Data!AR100</f>
        <v>0</v>
      </c>
      <c r="N105" s="16">
        <f t="shared" si="16"/>
        <v>0</v>
      </c>
      <c r="O105" s="12">
        <f>Data!AS100</f>
        <v>1</v>
      </c>
      <c r="P105" s="16">
        <f t="shared" si="17"/>
        <v>1.9230769230769232E-2</v>
      </c>
      <c r="Q105" s="31">
        <f t="shared" si="18"/>
        <v>41</v>
      </c>
      <c r="R105" s="7">
        <f t="shared" si="19"/>
        <v>0.78846153846153844</v>
      </c>
      <c r="S105" s="48" t="str">
        <f>Data!AV100</f>
        <v>Eastern</v>
      </c>
    </row>
    <row r="106" spans="1:19" ht="13.5" customHeight="1" x14ac:dyDescent="0.2">
      <c r="A106" s="3" t="str">
        <f>Data!A101</f>
        <v>Powhatan</v>
      </c>
      <c r="B106" s="5">
        <f>Data!B101</f>
        <v>8</v>
      </c>
      <c r="C106" s="5">
        <f>Data!C101</f>
        <v>5</v>
      </c>
      <c r="D106" s="6">
        <f t="shared" si="10"/>
        <v>0.625</v>
      </c>
      <c r="E106" s="5">
        <f>Data!D101</f>
        <v>0</v>
      </c>
      <c r="F106" s="6">
        <f t="shared" si="11"/>
        <v>0</v>
      </c>
      <c r="G106" s="5">
        <f t="shared" si="12"/>
        <v>5</v>
      </c>
      <c r="H106" s="6">
        <f t="shared" si="13"/>
        <v>0.625</v>
      </c>
      <c r="I106" s="5">
        <f>Data!E101</f>
        <v>1</v>
      </c>
      <c r="J106" s="6">
        <f t="shared" si="14"/>
        <v>0.125</v>
      </c>
      <c r="K106" s="5">
        <f>Data!F101</f>
        <v>5</v>
      </c>
      <c r="L106" s="7">
        <f t="shared" si="15"/>
        <v>0.625</v>
      </c>
      <c r="M106" s="12">
        <f>Data!AR101</f>
        <v>0</v>
      </c>
      <c r="N106" s="16">
        <f t="shared" si="16"/>
        <v>0</v>
      </c>
      <c r="O106" s="12">
        <f>Data!AS101</f>
        <v>0</v>
      </c>
      <c r="P106" s="16">
        <f t="shared" si="17"/>
        <v>0</v>
      </c>
      <c r="Q106" s="31">
        <f t="shared" si="18"/>
        <v>6</v>
      </c>
      <c r="R106" s="7">
        <f t="shared" si="19"/>
        <v>0.75</v>
      </c>
      <c r="S106" s="48" t="str">
        <f>Data!AV101</f>
        <v>Central</v>
      </c>
    </row>
    <row r="107" spans="1:19" ht="13.5" customHeight="1" x14ac:dyDescent="0.2">
      <c r="A107" s="3" t="str">
        <f>Data!A102</f>
        <v>Prince Edward</v>
      </c>
      <c r="B107" s="5">
        <f>Data!B102</f>
        <v>7</v>
      </c>
      <c r="C107" s="5">
        <f>Data!C102</f>
        <v>7</v>
      </c>
      <c r="D107" s="6">
        <f t="shared" si="10"/>
        <v>1</v>
      </c>
      <c r="E107" s="5">
        <f>Data!D102</f>
        <v>0</v>
      </c>
      <c r="F107" s="6">
        <f t="shared" si="11"/>
        <v>0</v>
      </c>
      <c r="G107" s="5">
        <f t="shared" si="12"/>
        <v>7</v>
      </c>
      <c r="H107" s="6">
        <f t="shared" si="13"/>
        <v>1</v>
      </c>
      <c r="I107" s="5">
        <f>Data!E102</f>
        <v>7</v>
      </c>
      <c r="J107" s="6">
        <f t="shared" si="14"/>
        <v>1</v>
      </c>
      <c r="K107" s="5">
        <f>Data!F102</f>
        <v>0</v>
      </c>
      <c r="L107" s="7">
        <f t="shared" si="15"/>
        <v>0</v>
      </c>
      <c r="M107" s="12">
        <f>Data!AR102</f>
        <v>0</v>
      </c>
      <c r="N107" s="16">
        <f t="shared" si="16"/>
        <v>0</v>
      </c>
      <c r="O107" s="12">
        <f>Data!AS102</f>
        <v>0</v>
      </c>
      <c r="P107" s="16">
        <f t="shared" si="17"/>
        <v>0</v>
      </c>
      <c r="Q107" s="31">
        <f t="shared" si="18"/>
        <v>7</v>
      </c>
      <c r="R107" s="7">
        <f t="shared" si="19"/>
        <v>1</v>
      </c>
      <c r="S107" s="48" t="str">
        <f>Data!AV102</f>
        <v>Central</v>
      </c>
    </row>
    <row r="108" spans="1:19" ht="13.5" customHeight="1" x14ac:dyDescent="0.2">
      <c r="A108" s="3" t="str">
        <f>Data!A103</f>
        <v>Prince George</v>
      </c>
      <c r="B108" s="5">
        <f>Data!B103</f>
        <v>19</v>
      </c>
      <c r="C108" s="5">
        <f>Data!C103</f>
        <v>16</v>
      </c>
      <c r="D108" s="6">
        <f t="shared" si="10"/>
        <v>0.84210526315789469</v>
      </c>
      <c r="E108" s="5">
        <f>Data!D103</f>
        <v>0</v>
      </c>
      <c r="F108" s="6">
        <f t="shared" si="11"/>
        <v>0</v>
      </c>
      <c r="G108" s="5">
        <f t="shared" si="12"/>
        <v>16</v>
      </c>
      <c r="H108" s="6">
        <f t="shared" si="13"/>
        <v>0.84210526315789469</v>
      </c>
      <c r="I108" s="5">
        <f>Data!E103</f>
        <v>17</v>
      </c>
      <c r="J108" s="6">
        <f t="shared" si="14"/>
        <v>0.89473684210526316</v>
      </c>
      <c r="K108" s="5">
        <f>Data!F103</f>
        <v>1</v>
      </c>
      <c r="L108" s="7">
        <f t="shared" si="15"/>
        <v>5.2631578947368418E-2</v>
      </c>
      <c r="M108" s="12">
        <f>Data!AR103</f>
        <v>0</v>
      </c>
      <c r="N108" s="16">
        <f t="shared" si="16"/>
        <v>0</v>
      </c>
      <c r="O108" s="12">
        <f>Data!AS103</f>
        <v>0</v>
      </c>
      <c r="P108" s="16">
        <f t="shared" si="17"/>
        <v>0</v>
      </c>
      <c r="Q108" s="31">
        <f t="shared" si="18"/>
        <v>18</v>
      </c>
      <c r="R108" s="7">
        <f t="shared" si="19"/>
        <v>0.94736842105263153</v>
      </c>
      <c r="S108" s="48" t="str">
        <f>Data!AV103</f>
        <v>Eastern</v>
      </c>
    </row>
    <row r="109" spans="1:19" ht="13.5" customHeight="1" x14ac:dyDescent="0.2">
      <c r="A109" s="3" t="str">
        <f>Data!A104</f>
        <v>Prince William</v>
      </c>
      <c r="B109" s="5">
        <f>Data!B104</f>
        <v>92</v>
      </c>
      <c r="C109" s="5">
        <f>Data!C104</f>
        <v>59</v>
      </c>
      <c r="D109" s="6">
        <f t="shared" si="10"/>
        <v>0.64130434782608692</v>
      </c>
      <c r="E109" s="5">
        <f>Data!D104</f>
        <v>0</v>
      </c>
      <c r="F109" s="6">
        <f t="shared" si="11"/>
        <v>0</v>
      </c>
      <c r="G109" s="5">
        <f t="shared" si="12"/>
        <v>59</v>
      </c>
      <c r="H109" s="6">
        <f t="shared" si="13"/>
        <v>0.64130434782608692</v>
      </c>
      <c r="I109" s="5">
        <f>Data!E104</f>
        <v>58</v>
      </c>
      <c r="J109" s="6">
        <f t="shared" si="14"/>
        <v>0.63043478260869568</v>
      </c>
      <c r="K109" s="5">
        <f>Data!F104</f>
        <v>2</v>
      </c>
      <c r="L109" s="7">
        <f t="shared" si="15"/>
        <v>2.1739130434782608E-2</v>
      </c>
      <c r="M109" s="12">
        <f>Data!AR104</f>
        <v>0</v>
      </c>
      <c r="N109" s="16">
        <f t="shared" si="16"/>
        <v>0</v>
      </c>
      <c r="O109" s="12">
        <f>Data!AS104</f>
        <v>3</v>
      </c>
      <c r="P109" s="16">
        <f t="shared" si="17"/>
        <v>3.2608695652173912E-2</v>
      </c>
      <c r="Q109" s="31">
        <f t="shared" si="18"/>
        <v>63</v>
      </c>
      <c r="R109" s="7">
        <f t="shared" si="19"/>
        <v>0.68478260869565222</v>
      </c>
      <c r="S109" s="48" t="str">
        <f>Data!AV104</f>
        <v>Northern</v>
      </c>
    </row>
    <row r="110" spans="1:19" ht="13.5" customHeight="1" x14ac:dyDescent="0.2">
      <c r="A110" s="3" t="str">
        <f>Data!A105</f>
        <v>Pulaski</v>
      </c>
      <c r="B110" s="5">
        <f>Data!B105</f>
        <v>44</v>
      </c>
      <c r="C110" s="5">
        <f>Data!C105</f>
        <v>37</v>
      </c>
      <c r="D110" s="6">
        <f t="shared" si="10"/>
        <v>0.84090909090909094</v>
      </c>
      <c r="E110" s="5">
        <f>Data!D105</f>
        <v>0</v>
      </c>
      <c r="F110" s="6">
        <f t="shared" si="11"/>
        <v>0</v>
      </c>
      <c r="G110" s="5">
        <f t="shared" si="12"/>
        <v>37</v>
      </c>
      <c r="H110" s="6">
        <f t="shared" si="13"/>
        <v>0.84090909090909094</v>
      </c>
      <c r="I110" s="5">
        <f>Data!E105</f>
        <v>24</v>
      </c>
      <c r="J110" s="6">
        <f t="shared" si="14"/>
        <v>0.54545454545454541</v>
      </c>
      <c r="K110" s="5">
        <f>Data!F105</f>
        <v>0</v>
      </c>
      <c r="L110" s="7">
        <f t="shared" si="15"/>
        <v>0</v>
      </c>
      <c r="M110" s="12">
        <f>Data!AR105</f>
        <v>7</v>
      </c>
      <c r="N110" s="16">
        <f t="shared" si="16"/>
        <v>0.15909090909090909</v>
      </c>
      <c r="O110" s="12">
        <f>Data!AS105</f>
        <v>2</v>
      </c>
      <c r="P110" s="16">
        <f t="shared" si="17"/>
        <v>4.5454545454545456E-2</v>
      </c>
      <c r="Q110" s="31">
        <f t="shared" si="18"/>
        <v>33</v>
      </c>
      <c r="R110" s="7">
        <f t="shared" si="19"/>
        <v>0.75</v>
      </c>
      <c r="S110" s="48" t="str">
        <f>Data!AV105</f>
        <v>Western</v>
      </c>
    </row>
    <row r="111" spans="1:19" ht="13.5" customHeight="1" x14ac:dyDescent="0.2">
      <c r="A111" s="3" t="str">
        <f>Data!A106</f>
        <v>Radford</v>
      </c>
      <c r="B111" s="5">
        <f>Data!B106</f>
        <v>14</v>
      </c>
      <c r="C111" s="5">
        <f>Data!C106</f>
        <v>13</v>
      </c>
      <c r="D111" s="6">
        <f t="shared" si="10"/>
        <v>0.9285714285714286</v>
      </c>
      <c r="E111" s="5">
        <f>Data!D106</f>
        <v>0</v>
      </c>
      <c r="F111" s="6">
        <f t="shared" si="11"/>
        <v>0</v>
      </c>
      <c r="G111" s="5">
        <f t="shared" si="12"/>
        <v>13</v>
      </c>
      <c r="H111" s="6">
        <f t="shared" si="13"/>
        <v>0.9285714285714286</v>
      </c>
      <c r="I111" s="5">
        <f>Data!E106</f>
        <v>13</v>
      </c>
      <c r="J111" s="6">
        <f t="shared" si="14"/>
        <v>0.9285714285714286</v>
      </c>
      <c r="K111" s="5">
        <f>Data!F106</f>
        <v>0</v>
      </c>
      <c r="L111" s="7">
        <f t="shared" si="15"/>
        <v>0</v>
      </c>
      <c r="M111" s="12">
        <f>Data!AR106</f>
        <v>0</v>
      </c>
      <c r="N111" s="16">
        <f t="shared" si="16"/>
        <v>0</v>
      </c>
      <c r="O111" s="12">
        <f>Data!AS106</f>
        <v>0</v>
      </c>
      <c r="P111" s="16">
        <f t="shared" si="17"/>
        <v>0</v>
      </c>
      <c r="Q111" s="31">
        <f t="shared" si="18"/>
        <v>13</v>
      </c>
      <c r="R111" s="7">
        <f t="shared" si="19"/>
        <v>0.9285714285714286</v>
      </c>
      <c r="S111" s="48" t="str">
        <f>Data!AV106</f>
        <v>Western</v>
      </c>
    </row>
    <row r="112" spans="1:19" ht="13.5" customHeight="1" x14ac:dyDescent="0.2">
      <c r="A112" s="3" t="str">
        <f>Data!A107</f>
        <v>Rappahannock</v>
      </c>
      <c r="B112" s="5">
        <f>Data!B107</f>
        <v>28</v>
      </c>
      <c r="C112" s="5">
        <f>Data!C107</f>
        <v>10</v>
      </c>
      <c r="D112" s="6">
        <f t="shared" si="10"/>
        <v>0.35714285714285715</v>
      </c>
      <c r="E112" s="5">
        <f>Data!D107</f>
        <v>5</v>
      </c>
      <c r="F112" s="6">
        <f t="shared" si="11"/>
        <v>0.17857142857142858</v>
      </c>
      <c r="G112" s="5">
        <f t="shared" si="12"/>
        <v>15</v>
      </c>
      <c r="H112" s="6">
        <f t="shared" si="13"/>
        <v>0.5357142857142857</v>
      </c>
      <c r="I112" s="5">
        <f>Data!E107</f>
        <v>16</v>
      </c>
      <c r="J112" s="6">
        <f t="shared" si="14"/>
        <v>0.5714285714285714</v>
      </c>
      <c r="K112" s="5">
        <f>Data!F107</f>
        <v>2</v>
      </c>
      <c r="L112" s="7">
        <f t="shared" si="15"/>
        <v>7.1428571428571425E-2</v>
      </c>
      <c r="M112" s="12">
        <f>Data!AR107</f>
        <v>0</v>
      </c>
      <c r="N112" s="16">
        <f t="shared" si="16"/>
        <v>0</v>
      </c>
      <c r="O112" s="12">
        <f>Data!AS107</f>
        <v>1</v>
      </c>
      <c r="P112" s="16">
        <f t="shared" si="17"/>
        <v>3.5714285714285712E-2</v>
      </c>
      <c r="Q112" s="31">
        <f t="shared" si="18"/>
        <v>19</v>
      </c>
      <c r="R112" s="7">
        <f t="shared" si="19"/>
        <v>0.6785714285714286</v>
      </c>
      <c r="S112" s="48" t="str">
        <f>Data!AV107</f>
        <v>Northern</v>
      </c>
    </row>
    <row r="113" spans="1:19" ht="13.5" customHeight="1" x14ac:dyDescent="0.2">
      <c r="A113" s="3" t="str">
        <f>Data!A108</f>
        <v>Richmond City</v>
      </c>
      <c r="B113" s="5">
        <f>Data!B108</f>
        <v>259</v>
      </c>
      <c r="C113" s="5">
        <f>Data!C108</f>
        <v>163</v>
      </c>
      <c r="D113" s="6">
        <f t="shared" si="10"/>
        <v>0.62934362934362931</v>
      </c>
      <c r="E113" s="5">
        <f>Data!D108</f>
        <v>2</v>
      </c>
      <c r="F113" s="6">
        <f t="shared" si="11"/>
        <v>7.7220077220077222E-3</v>
      </c>
      <c r="G113" s="5">
        <f t="shared" si="12"/>
        <v>165</v>
      </c>
      <c r="H113" s="6">
        <f t="shared" si="13"/>
        <v>0.63706563706563701</v>
      </c>
      <c r="I113" s="5">
        <f>Data!E108</f>
        <v>162</v>
      </c>
      <c r="J113" s="6">
        <f t="shared" si="14"/>
        <v>0.62548262548262545</v>
      </c>
      <c r="K113" s="5">
        <f>Data!F108</f>
        <v>7</v>
      </c>
      <c r="L113" s="7">
        <f t="shared" si="15"/>
        <v>2.7027027027027029E-2</v>
      </c>
      <c r="M113" s="12">
        <f>Data!AR108</f>
        <v>8</v>
      </c>
      <c r="N113" s="16">
        <f t="shared" si="16"/>
        <v>3.0888030888030889E-2</v>
      </c>
      <c r="O113" s="12">
        <f>Data!AS108</f>
        <v>3</v>
      </c>
      <c r="P113" s="16">
        <f t="shared" si="17"/>
        <v>1.1583011583011582E-2</v>
      </c>
      <c r="Q113" s="31">
        <f t="shared" si="18"/>
        <v>180</v>
      </c>
      <c r="R113" s="7">
        <f t="shared" si="19"/>
        <v>0.69498069498069504</v>
      </c>
      <c r="S113" s="48" t="str">
        <f>Data!AV108</f>
        <v>Central</v>
      </c>
    </row>
    <row r="114" spans="1:19" ht="13.5" customHeight="1" x14ac:dyDescent="0.2">
      <c r="A114" s="3" t="str">
        <f>Data!A109</f>
        <v>Richmond County</v>
      </c>
      <c r="B114" s="5">
        <f>Data!B109</f>
        <v>1</v>
      </c>
      <c r="C114" s="5">
        <f>Data!C109</f>
        <v>1</v>
      </c>
      <c r="D114" s="6">
        <f t="shared" si="10"/>
        <v>1</v>
      </c>
      <c r="E114" s="5">
        <f>Data!D109</f>
        <v>0</v>
      </c>
      <c r="F114" s="6">
        <f t="shared" si="11"/>
        <v>0</v>
      </c>
      <c r="G114" s="5">
        <f t="shared" si="12"/>
        <v>1</v>
      </c>
      <c r="H114" s="6">
        <f t="shared" si="13"/>
        <v>1</v>
      </c>
      <c r="I114" s="5">
        <f>Data!E109</f>
        <v>1</v>
      </c>
      <c r="J114" s="6">
        <f t="shared" si="14"/>
        <v>1</v>
      </c>
      <c r="K114" s="5">
        <f>Data!F109</f>
        <v>0</v>
      </c>
      <c r="L114" s="7">
        <f t="shared" si="15"/>
        <v>0</v>
      </c>
      <c r="M114" s="12">
        <f>Data!AR109</f>
        <v>0</v>
      </c>
      <c r="N114" s="16">
        <f t="shared" si="16"/>
        <v>0</v>
      </c>
      <c r="O114" s="12">
        <f>Data!AS109</f>
        <v>0</v>
      </c>
      <c r="P114" s="16">
        <f t="shared" si="17"/>
        <v>0</v>
      </c>
      <c r="Q114" s="31">
        <f t="shared" si="18"/>
        <v>1</v>
      </c>
      <c r="R114" s="7">
        <f t="shared" si="19"/>
        <v>1</v>
      </c>
      <c r="S114" s="48" t="str">
        <f>Data!AV109</f>
        <v>Central</v>
      </c>
    </row>
    <row r="115" spans="1:19" ht="13.5" customHeight="1" x14ac:dyDescent="0.2">
      <c r="A115" s="3" t="str">
        <f>Data!A110</f>
        <v>Roanoke City</v>
      </c>
      <c r="B115" s="5">
        <f>Data!B110</f>
        <v>193</v>
      </c>
      <c r="C115" s="5">
        <f>Data!C110</f>
        <v>158</v>
      </c>
      <c r="D115" s="6">
        <f t="shared" si="10"/>
        <v>0.81865284974093266</v>
      </c>
      <c r="E115" s="5">
        <f>Data!D110</f>
        <v>2</v>
      </c>
      <c r="F115" s="6">
        <f t="shared" si="11"/>
        <v>1.0362694300518135E-2</v>
      </c>
      <c r="G115" s="5">
        <f t="shared" si="12"/>
        <v>160</v>
      </c>
      <c r="H115" s="6">
        <f t="shared" si="13"/>
        <v>0.82901554404145072</v>
      </c>
      <c r="I115" s="5">
        <f>Data!E110</f>
        <v>152</v>
      </c>
      <c r="J115" s="6">
        <f t="shared" si="14"/>
        <v>0.78756476683937826</v>
      </c>
      <c r="K115" s="5">
        <f>Data!F110</f>
        <v>1</v>
      </c>
      <c r="L115" s="7">
        <f t="shared" si="15"/>
        <v>5.1813471502590676E-3</v>
      </c>
      <c r="M115" s="12">
        <f>Data!AR110</f>
        <v>2</v>
      </c>
      <c r="N115" s="16">
        <f t="shared" si="16"/>
        <v>1.0362694300518135E-2</v>
      </c>
      <c r="O115" s="12">
        <f>Data!AS110</f>
        <v>5</v>
      </c>
      <c r="P115" s="16">
        <f t="shared" si="17"/>
        <v>2.5906735751295335E-2</v>
      </c>
      <c r="Q115" s="31">
        <f t="shared" si="18"/>
        <v>160</v>
      </c>
      <c r="R115" s="7">
        <f t="shared" si="19"/>
        <v>0.82901554404145072</v>
      </c>
      <c r="S115" s="48" t="str">
        <f>Data!AV110</f>
        <v>Piedmont</v>
      </c>
    </row>
    <row r="116" spans="1:19" ht="13.5" customHeight="1" x14ac:dyDescent="0.2">
      <c r="A116" s="3" t="str">
        <f>Data!A111</f>
        <v>Roanoke County</v>
      </c>
      <c r="B116" s="5">
        <f>Data!B111</f>
        <v>105</v>
      </c>
      <c r="C116" s="5">
        <f>Data!C111</f>
        <v>90</v>
      </c>
      <c r="D116" s="6">
        <f t="shared" si="10"/>
        <v>0.8571428571428571</v>
      </c>
      <c r="E116" s="5">
        <f>Data!D111</f>
        <v>0</v>
      </c>
      <c r="F116" s="6">
        <f t="shared" si="11"/>
        <v>0</v>
      </c>
      <c r="G116" s="5">
        <f t="shared" si="12"/>
        <v>90</v>
      </c>
      <c r="H116" s="6">
        <f t="shared" si="13"/>
        <v>0.8571428571428571</v>
      </c>
      <c r="I116" s="5">
        <f>Data!E111</f>
        <v>84</v>
      </c>
      <c r="J116" s="6">
        <f t="shared" si="14"/>
        <v>0.8</v>
      </c>
      <c r="K116" s="5">
        <f>Data!F111</f>
        <v>5</v>
      </c>
      <c r="L116" s="7">
        <f t="shared" si="15"/>
        <v>4.7619047619047616E-2</v>
      </c>
      <c r="M116" s="12">
        <f>Data!AR111</f>
        <v>2</v>
      </c>
      <c r="N116" s="16">
        <f t="shared" si="16"/>
        <v>1.9047619047619049E-2</v>
      </c>
      <c r="O116" s="12">
        <f>Data!AS111</f>
        <v>0</v>
      </c>
      <c r="P116" s="16">
        <f t="shared" si="17"/>
        <v>0</v>
      </c>
      <c r="Q116" s="31">
        <f t="shared" si="18"/>
        <v>91</v>
      </c>
      <c r="R116" s="7">
        <f t="shared" si="19"/>
        <v>0.8666666666666667</v>
      </c>
      <c r="S116" s="48" t="str">
        <f>Data!AV111</f>
        <v>Piedmont</v>
      </c>
    </row>
    <row r="117" spans="1:19" ht="13.5" customHeight="1" x14ac:dyDescent="0.2">
      <c r="A117" s="3" t="str">
        <f>Data!A112</f>
        <v>Rockbridge</v>
      </c>
      <c r="B117" s="5">
        <f>Data!B112</f>
        <v>42</v>
      </c>
      <c r="C117" s="5">
        <f>Data!C112</f>
        <v>34</v>
      </c>
      <c r="D117" s="6">
        <f t="shared" si="10"/>
        <v>0.80952380952380953</v>
      </c>
      <c r="E117" s="5">
        <f>Data!D112</f>
        <v>0</v>
      </c>
      <c r="F117" s="6">
        <f t="shared" si="11"/>
        <v>0</v>
      </c>
      <c r="G117" s="5">
        <f t="shared" si="12"/>
        <v>34</v>
      </c>
      <c r="H117" s="6">
        <f t="shared" si="13"/>
        <v>0.80952380952380953</v>
      </c>
      <c r="I117" s="5">
        <f>Data!E112</f>
        <v>35</v>
      </c>
      <c r="J117" s="6">
        <f t="shared" si="14"/>
        <v>0.83333333333333337</v>
      </c>
      <c r="K117" s="5">
        <f>Data!F112</f>
        <v>0</v>
      </c>
      <c r="L117" s="7">
        <f t="shared" si="15"/>
        <v>0</v>
      </c>
      <c r="M117" s="12">
        <f>Data!AR112</f>
        <v>0</v>
      </c>
      <c r="N117" s="16">
        <f t="shared" si="16"/>
        <v>0</v>
      </c>
      <c r="O117" s="12">
        <f>Data!AS112</f>
        <v>1</v>
      </c>
      <c r="P117" s="16">
        <f t="shared" si="17"/>
        <v>2.3809523809523808E-2</v>
      </c>
      <c r="Q117" s="31">
        <f t="shared" si="18"/>
        <v>36</v>
      </c>
      <c r="R117" s="7">
        <f t="shared" si="19"/>
        <v>0.8571428571428571</v>
      </c>
      <c r="S117" s="48" t="str">
        <f>Data!AV112</f>
        <v>Piedmont</v>
      </c>
    </row>
    <row r="118" spans="1:19" ht="13.5" customHeight="1" x14ac:dyDescent="0.2">
      <c r="A118" s="3" t="str">
        <f>Data!A113</f>
        <v>Rockingham</v>
      </c>
      <c r="B118" s="5">
        <f>Data!B113</f>
        <v>155</v>
      </c>
      <c r="C118" s="5">
        <f>Data!C113</f>
        <v>119</v>
      </c>
      <c r="D118" s="6">
        <f t="shared" si="10"/>
        <v>0.76774193548387093</v>
      </c>
      <c r="E118" s="5">
        <f>Data!D113</f>
        <v>0</v>
      </c>
      <c r="F118" s="6">
        <f t="shared" si="11"/>
        <v>0</v>
      </c>
      <c r="G118" s="5">
        <f t="shared" si="12"/>
        <v>119</v>
      </c>
      <c r="H118" s="6">
        <f t="shared" si="13"/>
        <v>0.76774193548387093</v>
      </c>
      <c r="I118" s="5">
        <f>Data!E113</f>
        <v>118</v>
      </c>
      <c r="J118" s="6">
        <f t="shared" si="14"/>
        <v>0.76129032258064511</v>
      </c>
      <c r="K118" s="5">
        <f>Data!F113</f>
        <v>3</v>
      </c>
      <c r="L118" s="7">
        <f t="shared" si="15"/>
        <v>1.935483870967742E-2</v>
      </c>
      <c r="M118" s="12">
        <f>Data!AR113</f>
        <v>0</v>
      </c>
      <c r="N118" s="16">
        <f t="shared" si="16"/>
        <v>0</v>
      </c>
      <c r="O118" s="12">
        <f>Data!AS113</f>
        <v>2</v>
      </c>
      <c r="P118" s="16">
        <f t="shared" si="17"/>
        <v>1.2903225806451613E-2</v>
      </c>
      <c r="Q118" s="31">
        <f t="shared" si="18"/>
        <v>123</v>
      </c>
      <c r="R118" s="7">
        <f t="shared" si="19"/>
        <v>0.79354838709677422</v>
      </c>
      <c r="S118" s="48" t="str">
        <f>Data!AV113</f>
        <v>Northern</v>
      </c>
    </row>
    <row r="119" spans="1:19" ht="13.5" customHeight="1" x14ac:dyDescent="0.2">
      <c r="A119" s="3" t="str">
        <f>Data!A114</f>
        <v>Russell</v>
      </c>
      <c r="B119" s="5">
        <f>Data!B114</f>
        <v>50</v>
      </c>
      <c r="C119" s="5">
        <f>Data!C114</f>
        <v>38</v>
      </c>
      <c r="D119" s="6">
        <f t="shared" si="10"/>
        <v>0.76</v>
      </c>
      <c r="E119" s="5">
        <f>Data!D114</f>
        <v>0</v>
      </c>
      <c r="F119" s="6">
        <f t="shared" si="11"/>
        <v>0</v>
      </c>
      <c r="G119" s="5">
        <f t="shared" si="12"/>
        <v>38</v>
      </c>
      <c r="H119" s="6">
        <f t="shared" si="13"/>
        <v>0.76</v>
      </c>
      <c r="I119" s="5">
        <f>Data!E114</f>
        <v>40</v>
      </c>
      <c r="J119" s="6">
        <f t="shared" si="14"/>
        <v>0.8</v>
      </c>
      <c r="K119" s="5">
        <f>Data!F114</f>
        <v>0</v>
      </c>
      <c r="L119" s="7">
        <f t="shared" si="15"/>
        <v>0</v>
      </c>
      <c r="M119" s="12">
        <f>Data!AR114</f>
        <v>0</v>
      </c>
      <c r="N119" s="16">
        <f t="shared" si="16"/>
        <v>0</v>
      </c>
      <c r="O119" s="12">
        <f>Data!AS114</f>
        <v>0</v>
      </c>
      <c r="P119" s="16">
        <f t="shared" si="17"/>
        <v>0</v>
      </c>
      <c r="Q119" s="31">
        <f t="shared" si="18"/>
        <v>40</v>
      </c>
      <c r="R119" s="7">
        <f t="shared" si="19"/>
        <v>0.8</v>
      </c>
      <c r="S119" s="48" t="str">
        <f>Data!AV114</f>
        <v>Western</v>
      </c>
    </row>
    <row r="120" spans="1:19" ht="13.5" customHeight="1" x14ac:dyDescent="0.2">
      <c r="A120" s="3" t="str">
        <f>Data!A115</f>
        <v>Salem</v>
      </c>
      <c r="B120" s="5">
        <f>Data!B115</f>
        <v>0</v>
      </c>
      <c r="C120" s="5">
        <f>Data!C115</f>
        <v>0</v>
      </c>
      <c r="D120" s="6">
        <f t="shared" si="10"/>
        <v>0</v>
      </c>
      <c r="E120" s="5">
        <f>Data!D115</f>
        <v>0</v>
      </c>
      <c r="F120" s="6">
        <f t="shared" si="11"/>
        <v>0</v>
      </c>
      <c r="G120" s="5">
        <f t="shared" si="12"/>
        <v>0</v>
      </c>
      <c r="H120" s="6">
        <f t="shared" si="13"/>
        <v>0</v>
      </c>
      <c r="I120" s="5">
        <f>Data!E115</f>
        <v>0</v>
      </c>
      <c r="J120" s="6">
        <f t="shared" si="14"/>
        <v>0</v>
      </c>
      <c r="K120" s="5">
        <f>Data!F115</f>
        <v>0</v>
      </c>
      <c r="L120" s="7">
        <f t="shared" si="15"/>
        <v>0</v>
      </c>
      <c r="M120" s="12">
        <f>Data!AR115</f>
        <v>0</v>
      </c>
      <c r="N120" s="16">
        <f t="shared" si="16"/>
        <v>0</v>
      </c>
      <c r="O120" s="12">
        <f>Data!AS115</f>
        <v>0</v>
      </c>
      <c r="P120" s="16">
        <f t="shared" si="17"/>
        <v>0</v>
      </c>
      <c r="Q120" s="31">
        <f t="shared" si="18"/>
        <v>0</v>
      </c>
      <c r="R120" s="7">
        <f t="shared" si="19"/>
        <v>0</v>
      </c>
      <c r="S120" s="48" t="str">
        <f>Data!AV115</f>
        <v>Piedmont</v>
      </c>
    </row>
    <row r="121" spans="1:19" ht="13.5" customHeight="1" x14ac:dyDescent="0.2">
      <c r="A121" s="3" t="str">
        <f>Data!A116</f>
        <v>Scott</v>
      </c>
      <c r="B121" s="5">
        <f>Data!B116</f>
        <v>50</v>
      </c>
      <c r="C121" s="5">
        <f>Data!C116</f>
        <v>46</v>
      </c>
      <c r="D121" s="6">
        <f t="shared" si="10"/>
        <v>0.92</v>
      </c>
      <c r="E121" s="5">
        <f>Data!D116</f>
        <v>0</v>
      </c>
      <c r="F121" s="6">
        <f t="shared" si="11"/>
        <v>0</v>
      </c>
      <c r="G121" s="5">
        <f t="shared" si="12"/>
        <v>46</v>
      </c>
      <c r="H121" s="6">
        <f t="shared" si="13"/>
        <v>0.92</v>
      </c>
      <c r="I121" s="5">
        <f>Data!E116</f>
        <v>44</v>
      </c>
      <c r="J121" s="6">
        <f t="shared" si="14"/>
        <v>0.88</v>
      </c>
      <c r="K121" s="5">
        <f>Data!F116</f>
        <v>1</v>
      </c>
      <c r="L121" s="7">
        <f t="shared" si="15"/>
        <v>0.02</v>
      </c>
      <c r="M121" s="12">
        <f>Data!AR116</f>
        <v>0</v>
      </c>
      <c r="N121" s="16">
        <f t="shared" si="16"/>
        <v>0</v>
      </c>
      <c r="O121" s="12">
        <f>Data!AS116</f>
        <v>0</v>
      </c>
      <c r="P121" s="16">
        <f t="shared" si="17"/>
        <v>0</v>
      </c>
      <c r="Q121" s="31">
        <f t="shared" si="18"/>
        <v>45</v>
      </c>
      <c r="R121" s="7">
        <f t="shared" si="19"/>
        <v>0.9</v>
      </c>
      <c r="S121" s="48" t="str">
        <f>Data!AV116</f>
        <v>Western</v>
      </c>
    </row>
    <row r="122" spans="1:19" ht="13.5" customHeight="1" x14ac:dyDescent="0.2">
      <c r="A122" s="3" t="str">
        <f>Data!A117</f>
        <v>Shenandoah</v>
      </c>
      <c r="B122" s="5">
        <f>Data!B117</f>
        <v>3</v>
      </c>
      <c r="C122" s="5">
        <f>Data!C117</f>
        <v>3</v>
      </c>
      <c r="D122" s="6">
        <f t="shared" si="10"/>
        <v>1</v>
      </c>
      <c r="E122" s="5">
        <f>Data!D117</f>
        <v>0</v>
      </c>
      <c r="F122" s="6">
        <f t="shared" si="11"/>
        <v>0</v>
      </c>
      <c r="G122" s="5">
        <f t="shared" si="12"/>
        <v>3</v>
      </c>
      <c r="H122" s="6">
        <f t="shared" si="13"/>
        <v>1</v>
      </c>
      <c r="I122" s="5">
        <f>Data!E117</f>
        <v>1</v>
      </c>
      <c r="J122" s="6">
        <f t="shared" si="14"/>
        <v>0.33333333333333331</v>
      </c>
      <c r="K122" s="5">
        <f>Data!F117</f>
        <v>1</v>
      </c>
      <c r="L122" s="7">
        <f t="shared" si="15"/>
        <v>0.33333333333333331</v>
      </c>
      <c r="M122" s="12">
        <f>Data!AR117</f>
        <v>0</v>
      </c>
      <c r="N122" s="16">
        <f t="shared" si="16"/>
        <v>0</v>
      </c>
      <c r="O122" s="12">
        <f>Data!AS117</f>
        <v>0</v>
      </c>
      <c r="P122" s="16">
        <f t="shared" si="17"/>
        <v>0</v>
      </c>
      <c r="Q122" s="31">
        <f t="shared" si="18"/>
        <v>2</v>
      </c>
      <c r="R122" s="7">
        <f t="shared" si="19"/>
        <v>0.66666666666666663</v>
      </c>
      <c r="S122" s="48" t="str">
        <f>Data!AV117</f>
        <v>Northern</v>
      </c>
    </row>
    <row r="123" spans="1:19" ht="13.5" customHeight="1" x14ac:dyDescent="0.2">
      <c r="A123" s="3" t="str">
        <f>Data!A118</f>
        <v>Smyth</v>
      </c>
      <c r="B123" s="5">
        <f>Data!B118</f>
        <v>32</v>
      </c>
      <c r="C123" s="5">
        <f>Data!C118</f>
        <v>25</v>
      </c>
      <c r="D123" s="6">
        <f t="shared" si="10"/>
        <v>0.78125</v>
      </c>
      <c r="E123" s="5">
        <f>Data!D118</f>
        <v>1</v>
      </c>
      <c r="F123" s="6">
        <f t="shared" si="11"/>
        <v>3.125E-2</v>
      </c>
      <c r="G123" s="5">
        <f t="shared" si="12"/>
        <v>26</v>
      </c>
      <c r="H123" s="6">
        <f t="shared" si="13"/>
        <v>0.8125</v>
      </c>
      <c r="I123" s="5">
        <f>Data!E118</f>
        <v>24</v>
      </c>
      <c r="J123" s="6">
        <f t="shared" si="14"/>
        <v>0.75</v>
      </c>
      <c r="K123" s="5">
        <f>Data!F118</f>
        <v>2</v>
      </c>
      <c r="L123" s="7">
        <f t="shared" si="15"/>
        <v>6.25E-2</v>
      </c>
      <c r="M123" s="12">
        <f>Data!AR118</f>
        <v>0</v>
      </c>
      <c r="N123" s="16">
        <f t="shared" si="16"/>
        <v>0</v>
      </c>
      <c r="O123" s="12">
        <f>Data!AS118</f>
        <v>0</v>
      </c>
      <c r="P123" s="16">
        <f t="shared" si="17"/>
        <v>0</v>
      </c>
      <c r="Q123" s="31">
        <f t="shared" si="18"/>
        <v>26</v>
      </c>
      <c r="R123" s="7">
        <f t="shared" si="19"/>
        <v>0.8125</v>
      </c>
      <c r="S123" s="48" t="str">
        <f>Data!AV118</f>
        <v>Western</v>
      </c>
    </row>
    <row r="124" spans="1:19" ht="13.5" customHeight="1" x14ac:dyDescent="0.2">
      <c r="A124" s="3" t="str">
        <f>Data!A119</f>
        <v>Southampton</v>
      </c>
      <c r="B124" s="5">
        <f>Data!B119</f>
        <v>1</v>
      </c>
      <c r="C124" s="5">
        <f>Data!C119</f>
        <v>0</v>
      </c>
      <c r="D124" s="6">
        <f t="shared" si="10"/>
        <v>0</v>
      </c>
      <c r="E124" s="5">
        <f>Data!D119</f>
        <v>0</v>
      </c>
      <c r="F124" s="6">
        <f t="shared" si="11"/>
        <v>0</v>
      </c>
      <c r="G124" s="5">
        <f t="shared" si="12"/>
        <v>0</v>
      </c>
      <c r="H124" s="6">
        <f t="shared" si="13"/>
        <v>0</v>
      </c>
      <c r="I124" s="5">
        <f>Data!E119</f>
        <v>1</v>
      </c>
      <c r="J124" s="6">
        <f t="shared" si="14"/>
        <v>1</v>
      </c>
      <c r="K124" s="5">
        <f>Data!F119</f>
        <v>0</v>
      </c>
      <c r="L124" s="7">
        <f t="shared" si="15"/>
        <v>0</v>
      </c>
      <c r="M124" s="12">
        <f>Data!AR119</f>
        <v>0</v>
      </c>
      <c r="N124" s="16">
        <f t="shared" si="16"/>
        <v>0</v>
      </c>
      <c r="O124" s="12">
        <f>Data!AS119</f>
        <v>0</v>
      </c>
      <c r="P124" s="16">
        <f t="shared" si="17"/>
        <v>0</v>
      </c>
      <c r="Q124" s="31">
        <f t="shared" si="18"/>
        <v>1</v>
      </c>
      <c r="R124" s="7">
        <f t="shared" si="19"/>
        <v>1</v>
      </c>
      <c r="S124" s="48" t="str">
        <f>Data!AV119</f>
        <v>Eastern</v>
      </c>
    </row>
    <row r="125" spans="1:19" ht="13.5" customHeight="1" x14ac:dyDescent="0.2">
      <c r="A125" s="3" t="str">
        <f>Data!A120</f>
        <v>Spotsylvania</v>
      </c>
      <c r="B125" s="5">
        <f>Data!B120</f>
        <v>134</v>
      </c>
      <c r="C125" s="5">
        <f>Data!C120</f>
        <v>106</v>
      </c>
      <c r="D125" s="6">
        <f t="shared" si="10"/>
        <v>0.79104477611940294</v>
      </c>
      <c r="E125" s="5">
        <f>Data!D120</f>
        <v>0</v>
      </c>
      <c r="F125" s="6">
        <f t="shared" si="11"/>
        <v>0</v>
      </c>
      <c r="G125" s="5">
        <f t="shared" si="12"/>
        <v>106</v>
      </c>
      <c r="H125" s="6">
        <f t="shared" si="13"/>
        <v>0.79104477611940294</v>
      </c>
      <c r="I125" s="5">
        <f>Data!E120</f>
        <v>110</v>
      </c>
      <c r="J125" s="6">
        <f t="shared" si="14"/>
        <v>0.82089552238805974</v>
      </c>
      <c r="K125" s="5">
        <f>Data!F120</f>
        <v>3</v>
      </c>
      <c r="L125" s="7">
        <f t="shared" si="15"/>
        <v>2.2388059701492536E-2</v>
      </c>
      <c r="M125" s="12">
        <f>Data!AR120</f>
        <v>1</v>
      </c>
      <c r="N125" s="16">
        <f t="shared" si="16"/>
        <v>7.462686567164179E-3</v>
      </c>
      <c r="O125" s="12">
        <f>Data!AS120</f>
        <v>0</v>
      </c>
      <c r="P125" s="16">
        <f t="shared" si="17"/>
        <v>0</v>
      </c>
      <c r="Q125" s="31">
        <f t="shared" si="18"/>
        <v>114</v>
      </c>
      <c r="R125" s="7">
        <f t="shared" si="19"/>
        <v>0.85074626865671643</v>
      </c>
      <c r="S125" s="48" t="str">
        <f>Data!AV120</f>
        <v>Northern</v>
      </c>
    </row>
    <row r="126" spans="1:19" ht="13.5" customHeight="1" x14ac:dyDescent="0.2">
      <c r="A126" s="3" t="str">
        <f>Data!A121</f>
        <v>Stafford</v>
      </c>
      <c r="B126" s="5">
        <f>Data!B121</f>
        <v>53</v>
      </c>
      <c r="C126" s="5">
        <f>Data!C121</f>
        <v>44</v>
      </c>
      <c r="D126" s="6">
        <f t="shared" si="10"/>
        <v>0.83018867924528306</v>
      </c>
      <c r="E126" s="5">
        <f>Data!D121</f>
        <v>0</v>
      </c>
      <c r="F126" s="6">
        <f t="shared" si="11"/>
        <v>0</v>
      </c>
      <c r="G126" s="5">
        <f t="shared" si="12"/>
        <v>44</v>
      </c>
      <c r="H126" s="6">
        <f t="shared" si="13"/>
        <v>0.83018867924528306</v>
      </c>
      <c r="I126" s="5">
        <f>Data!E121</f>
        <v>42</v>
      </c>
      <c r="J126" s="6">
        <f t="shared" si="14"/>
        <v>0.79245283018867929</v>
      </c>
      <c r="K126" s="5">
        <f>Data!F121</f>
        <v>2</v>
      </c>
      <c r="L126" s="7">
        <f t="shared" si="15"/>
        <v>3.7735849056603772E-2</v>
      </c>
      <c r="M126" s="12">
        <f>Data!AR121</f>
        <v>0</v>
      </c>
      <c r="N126" s="16">
        <f t="shared" si="16"/>
        <v>0</v>
      </c>
      <c r="O126" s="12">
        <f>Data!AS121</f>
        <v>5</v>
      </c>
      <c r="P126" s="16">
        <f t="shared" si="17"/>
        <v>9.4339622641509441E-2</v>
      </c>
      <c r="Q126" s="31">
        <f t="shared" si="18"/>
        <v>49</v>
      </c>
      <c r="R126" s="7">
        <f t="shared" si="19"/>
        <v>0.92452830188679247</v>
      </c>
      <c r="S126" s="48" t="str">
        <f>Data!AV121</f>
        <v>Northern</v>
      </c>
    </row>
    <row r="127" spans="1:19" ht="13.5" customHeight="1" x14ac:dyDescent="0.2">
      <c r="A127" s="3" t="str">
        <f>Data!A122</f>
        <v>Staunton</v>
      </c>
      <c r="B127" s="5">
        <f>Data!B122</f>
        <v>162</v>
      </c>
      <c r="C127" s="5">
        <f>Data!C122</f>
        <v>136</v>
      </c>
      <c r="D127" s="6">
        <f t="shared" si="10"/>
        <v>0.83950617283950613</v>
      </c>
      <c r="E127" s="5">
        <f>Data!D122</f>
        <v>2</v>
      </c>
      <c r="F127" s="6">
        <f t="shared" si="11"/>
        <v>1.2345679012345678E-2</v>
      </c>
      <c r="G127" s="5">
        <f t="shared" si="12"/>
        <v>138</v>
      </c>
      <c r="H127" s="6">
        <f t="shared" si="13"/>
        <v>0.85185185185185186</v>
      </c>
      <c r="I127" s="5">
        <f>Data!E122</f>
        <v>116</v>
      </c>
      <c r="J127" s="6">
        <f t="shared" si="14"/>
        <v>0.71604938271604934</v>
      </c>
      <c r="K127" s="5">
        <f>Data!F122</f>
        <v>14</v>
      </c>
      <c r="L127" s="7">
        <f t="shared" si="15"/>
        <v>8.6419753086419748E-2</v>
      </c>
      <c r="M127" s="12">
        <f>Data!AR122</f>
        <v>1</v>
      </c>
      <c r="N127" s="16">
        <f t="shared" si="16"/>
        <v>6.1728395061728392E-3</v>
      </c>
      <c r="O127" s="12">
        <f>Data!AS122</f>
        <v>5</v>
      </c>
      <c r="P127" s="16">
        <f t="shared" si="17"/>
        <v>3.0864197530864196E-2</v>
      </c>
      <c r="Q127" s="31">
        <f t="shared" si="18"/>
        <v>136</v>
      </c>
      <c r="R127" s="7">
        <f t="shared" si="19"/>
        <v>0.83950617283950613</v>
      </c>
      <c r="S127" s="48" t="str">
        <f>Data!AV122</f>
        <v>Piedmont</v>
      </c>
    </row>
    <row r="128" spans="1:19" ht="13.5" customHeight="1" x14ac:dyDescent="0.2">
      <c r="A128" s="3" t="str">
        <f>Data!A123</f>
        <v>Suffolk</v>
      </c>
      <c r="B128" s="5">
        <f>Data!B123</f>
        <v>18</v>
      </c>
      <c r="C128" s="5">
        <f>Data!C123</f>
        <v>13</v>
      </c>
      <c r="D128" s="6">
        <f t="shared" si="10"/>
        <v>0.72222222222222221</v>
      </c>
      <c r="E128" s="5">
        <f>Data!D123</f>
        <v>0</v>
      </c>
      <c r="F128" s="6">
        <f t="shared" si="11"/>
        <v>0</v>
      </c>
      <c r="G128" s="5">
        <f t="shared" si="12"/>
        <v>13</v>
      </c>
      <c r="H128" s="6">
        <f t="shared" si="13"/>
        <v>0.72222222222222221</v>
      </c>
      <c r="I128" s="5">
        <f>Data!E123</f>
        <v>12</v>
      </c>
      <c r="J128" s="6">
        <f t="shared" si="14"/>
        <v>0.66666666666666663</v>
      </c>
      <c r="K128" s="5">
        <f>Data!F123</f>
        <v>1</v>
      </c>
      <c r="L128" s="7">
        <f t="shared" si="15"/>
        <v>5.5555555555555552E-2</v>
      </c>
      <c r="M128" s="12">
        <f>Data!AR123</f>
        <v>0</v>
      </c>
      <c r="N128" s="16">
        <f t="shared" si="16"/>
        <v>0</v>
      </c>
      <c r="O128" s="12">
        <f>Data!AS123</f>
        <v>0</v>
      </c>
      <c r="P128" s="16">
        <f t="shared" si="17"/>
        <v>0</v>
      </c>
      <c r="Q128" s="31">
        <f t="shared" si="18"/>
        <v>13</v>
      </c>
      <c r="R128" s="7">
        <f t="shared" si="19"/>
        <v>0.72222222222222221</v>
      </c>
      <c r="S128" s="48" t="str">
        <f>Data!AV123</f>
        <v>Eastern</v>
      </c>
    </row>
    <row r="129" spans="1:19" ht="13.5" customHeight="1" x14ac:dyDescent="0.2">
      <c r="A129" s="3" t="str">
        <f>Data!A124</f>
        <v>Surry</v>
      </c>
      <c r="B129" s="5">
        <f>Data!B124</f>
        <v>1</v>
      </c>
      <c r="C129" s="5">
        <f>Data!C124</f>
        <v>0</v>
      </c>
      <c r="D129" s="6">
        <f t="shared" si="10"/>
        <v>0</v>
      </c>
      <c r="E129" s="5">
        <f>Data!D124</f>
        <v>0</v>
      </c>
      <c r="F129" s="6">
        <f t="shared" si="11"/>
        <v>0</v>
      </c>
      <c r="G129" s="5">
        <f t="shared" si="12"/>
        <v>0</v>
      </c>
      <c r="H129" s="6">
        <f t="shared" si="13"/>
        <v>0</v>
      </c>
      <c r="I129" s="5">
        <f>Data!E124</f>
        <v>0</v>
      </c>
      <c r="J129" s="6">
        <f t="shared" si="14"/>
        <v>0</v>
      </c>
      <c r="K129" s="5">
        <f>Data!F124</f>
        <v>0</v>
      </c>
      <c r="L129" s="7">
        <f t="shared" si="15"/>
        <v>0</v>
      </c>
      <c r="M129" s="12">
        <f>Data!AR124</f>
        <v>0</v>
      </c>
      <c r="N129" s="16">
        <f t="shared" si="16"/>
        <v>0</v>
      </c>
      <c r="O129" s="12">
        <f>Data!AS124</f>
        <v>0</v>
      </c>
      <c r="P129" s="16">
        <f t="shared" si="17"/>
        <v>0</v>
      </c>
      <c r="Q129" s="31">
        <f t="shared" si="18"/>
        <v>0</v>
      </c>
      <c r="R129" s="7">
        <f t="shared" si="19"/>
        <v>0</v>
      </c>
      <c r="S129" s="48" t="str">
        <f>Data!AV124</f>
        <v>Eastern</v>
      </c>
    </row>
    <row r="130" spans="1:19" ht="13.5" customHeight="1" x14ac:dyDescent="0.2">
      <c r="A130" s="3" t="str">
        <f>Data!A125</f>
        <v>Sussex</v>
      </c>
      <c r="B130" s="5">
        <f>Data!B125</f>
        <v>7</v>
      </c>
      <c r="C130" s="5">
        <f>Data!C125</f>
        <v>7</v>
      </c>
      <c r="D130" s="6">
        <f t="shared" si="10"/>
        <v>1</v>
      </c>
      <c r="E130" s="5">
        <f>Data!D125</f>
        <v>0</v>
      </c>
      <c r="F130" s="6">
        <f t="shared" si="11"/>
        <v>0</v>
      </c>
      <c r="G130" s="5">
        <f t="shared" si="12"/>
        <v>7</v>
      </c>
      <c r="H130" s="6">
        <f t="shared" si="13"/>
        <v>1</v>
      </c>
      <c r="I130" s="5">
        <f>Data!E125</f>
        <v>6</v>
      </c>
      <c r="J130" s="6">
        <f t="shared" si="14"/>
        <v>0.8571428571428571</v>
      </c>
      <c r="K130" s="5">
        <f>Data!F125</f>
        <v>0</v>
      </c>
      <c r="L130" s="7">
        <f t="shared" si="15"/>
        <v>0</v>
      </c>
      <c r="M130" s="12">
        <f>Data!AR125</f>
        <v>0</v>
      </c>
      <c r="N130" s="16">
        <f t="shared" si="16"/>
        <v>0</v>
      </c>
      <c r="O130" s="12">
        <f>Data!AS125</f>
        <v>0</v>
      </c>
      <c r="P130" s="16">
        <f t="shared" si="17"/>
        <v>0</v>
      </c>
      <c r="Q130" s="31">
        <f t="shared" si="18"/>
        <v>6</v>
      </c>
      <c r="R130" s="7">
        <f t="shared" si="19"/>
        <v>0.8571428571428571</v>
      </c>
      <c r="S130" s="48" t="str">
        <f>Data!AV125</f>
        <v>Eastern</v>
      </c>
    </row>
    <row r="131" spans="1:19" ht="13.5" customHeight="1" x14ac:dyDescent="0.2">
      <c r="A131" s="3" t="str">
        <f>Data!A126</f>
        <v>Tazewell</v>
      </c>
      <c r="B131" s="5">
        <f>Data!B126</f>
        <v>86</v>
      </c>
      <c r="C131" s="5">
        <f>Data!C126</f>
        <v>77</v>
      </c>
      <c r="D131" s="6">
        <f t="shared" si="10"/>
        <v>0.89534883720930236</v>
      </c>
      <c r="E131" s="5">
        <f>Data!D126</f>
        <v>0</v>
      </c>
      <c r="F131" s="6">
        <f t="shared" si="11"/>
        <v>0</v>
      </c>
      <c r="G131" s="5">
        <f t="shared" si="12"/>
        <v>77</v>
      </c>
      <c r="H131" s="6">
        <f t="shared" si="13"/>
        <v>0.89534883720930236</v>
      </c>
      <c r="I131" s="5">
        <f>Data!E126</f>
        <v>60</v>
      </c>
      <c r="J131" s="6">
        <f t="shared" si="14"/>
        <v>0.69767441860465118</v>
      </c>
      <c r="K131" s="5">
        <f>Data!F126</f>
        <v>14</v>
      </c>
      <c r="L131" s="7">
        <f t="shared" si="15"/>
        <v>0.16279069767441862</v>
      </c>
      <c r="M131" s="12">
        <f>Data!AR126</f>
        <v>3</v>
      </c>
      <c r="N131" s="16">
        <f t="shared" si="16"/>
        <v>3.4883720930232558E-2</v>
      </c>
      <c r="O131" s="12">
        <f>Data!AS126</f>
        <v>2</v>
      </c>
      <c r="P131" s="16">
        <f t="shared" si="17"/>
        <v>2.3255813953488372E-2</v>
      </c>
      <c r="Q131" s="31">
        <f t="shared" si="18"/>
        <v>79</v>
      </c>
      <c r="R131" s="7">
        <f t="shared" si="19"/>
        <v>0.91860465116279066</v>
      </c>
      <c r="S131" s="48" t="str">
        <f>Data!AV126</f>
        <v>Western</v>
      </c>
    </row>
    <row r="132" spans="1:19" ht="13.5" customHeight="1" x14ac:dyDescent="0.2">
      <c r="A132" s="3" t="str">
        <f>Data!A127</f>
        <v>Virginia Beach</v>
      </c>
      <c r="B132" s="5">
        <f>Data!B127</f>
        <v>183</v>
      </c>
      <c r="C132" s="5">
        <f>Data!C127</f>
        <v>143</v>
      </c>
      <c r="D132" s="6">
        <f t="shared" si="10"/>
        <v>0.78142076502732238</v>
      </c>
      <c r="E132" s="5">
        <f>Data!D127</f>
        <v>0</v>
      </c>
      <c r="F132" s="6">
        <f t="shared" si="11"/>
        <v>0</v>
      </c>
      <c r="G132" s="5">
        <f t="shared" si="12"/>
        <v>143</v>
      </c>
      <c r="H132" s="6">
        <f t="shared" si="13"/>
        <v>0.78142076502732238</v>
      </c>
      <c r="I132" s="5">
        <f>Data!E127</f>
        <v>135</v>
      </c>
      <c r="J132" s="6">
        <f t="shared" si="14"/>
        <v>0.73770491803278693</v>
      </c>
      <c r="K132" s="5">
        <f>Data!F127</f>
        <v>6</v>
      </c>
      <c r="L132" s="7">
        <f t="shared" si="15"/>
        <v>3.2786885245901641E-2</v>
      </c>
      <c r="M132" s="12">
        <f>Data!AR127</f>
        <v>5</v>
      </c>
      <c r="N132" s="16">
        <f t="shared" si="16"/>
        <v>2.7322404371584699E-2</v>
      </c>
      <c r="O132" s="12">
        <f>Data!AS127</f>
        <v>1</v>
      </c>
      <c r="P132" s="16">
        <f t="shared" si="17"/>
        <v>5.4644808743169399E-3</v>
      </c>
      <c r="Q132" s="31">
        <f t="shared" si="18"/>
        <v>147</v>
      </c>
      <c r="R132" s="7">
        <f t="shared" si="19"/>
        <v>0.80327868852459017</v>
      </c>
      <c r="S132" s="48" t="str">
        <f>Data!AV127</f>
        <v>Eastern</v>
      </c>
    </row>
    <row r="133" spans="1:19" ht="13.5" customHeight="1" x14ac:dyDescent="0.2">
      <c r="A133" s="3" t="str">
        <f>Data!A128</f>
        <v>Warren</v>
      </c>
      <c r="B133" s="5">
        <f>Data!B128</f>
        <v>19</v>
      </c>
      <c r="C133" s="5">
        <f>Data!C128</f>
        <v>15</v>
      </c>
      <c r="D133" s="6">
        <f t="shared" si="10"/>
        <v>0.78947368421052633</v>
      </c>
      <c r="E133" s="5">
        <f>Data!D128</f>
        <v>0</v>
      </c>
      <c r="F133" s="6">
        <f t="shared" si="11"/>
        <v>0</v>
      </c>
      <c r="G133" s="5">
        <f t="shared" si="12"/>
        <v>15</v>
      </c>
      <c r="H133" s="6">
        <f t="shared" si="13"/>
        <v>0.78947368421052633</v>
      </c>
      <c r="I133" s="5">
        <f>Data!E128</f>
        <v>14</v>
      </c>
      <c r="J133" s="6">
        <f t="shared" si="14"/>
        <v>0.73684210526315785</v>
      </c>
      <c r="K133" s="5">
        <f>Data!F128</f>
        <v>0</v>
      </c>
      <c r="L133" s="7">
        <f t="shared" si="15"/>
        <v>0</v>
      </c>
      <c r="M133" s="12">
        <f>Data!AR128</f>
        <v>2</v>
      </c>
      <c r="N133" s="16">
        <f t="shared" si="16"/>
        <v>0.10526315789473684</v>
      </c>
      <c r="O133" s="12">
        <f>Data!AS128</f>
        <v>1</v>
      </c>
      <c r="P133" s="16">
        <f t="shared" si="17"/>
        <v>5.2631578947368418E-2</v>
      </c>
      <c r="Q133" s="31">
        <f t="shared" si="18"/>
        <v>17</v>
      </c>
      <c r="R133" s="7">
        <f t="shared" si="19"/>
        <v>0.89473684210526316</v>
      </c>
      <c r="S133" s="48" t="str">
        <f>Data!AV128</f>
        <v>Northern</v>
      </c>
    </row>
    <row r="134" spans="1:19" ht="13.5" customHeight="1" x14ac:dyDescent="0.2">
      <c r="A134" s="3" t="str">
        <f>Data!A129</f>
        <v>Washington</v>
      </c>
      <c r="B134" s="5">
        <f>Data!B129</f>
        <v>39</v>
      </c>
      <c r="C134" s="5">
        <f>Data!C129</f>
        <v>30</v>
      </c>
      <c r="D134" s="6">
        <f t="shared" si="10"/>
        <v>0.76923076923076927</v>
      </c>
      <c r="E134" s="5">
        <f>Data!D129</f>
        <v>0</v>
      </c>
      <c r="F134" s="6">
        <f t="shared" si="11"/>
        <v>0</v>
      </c>
      <c r="G134" s="5">
        <f t="shared" si="12"/>
        <v>30</v>
      </c>
      <c r="H134" s="6">
        <f t="shared" si="13"/>
        <v>0.76923076923076927</v>
      </c>
      <c r="I134" s="5">
        <f>Data!E129</f>
        <v>29</v>
      </c>
      <c r="J134" s="6">
        <f t="shared" si="14"/>
        <v>0.74358974358974361</v>
      </c>
      <c r="K134" s="5">
        <f>Data!F129</f>
        <v>0</v>
      </c>
      <c r="L134" s="7">
        <f t="shared" si="15"/>
        <v>0</v>
      </c>
      <c r="M134" s="12">
        <f>Data!AR129</f>
        <v>3</v>
      </c>
      <c r="N134" s="16">
        <f t="shared" si="16"/>
        <v>7.6923076923076927E-2</v>
      </c>
      <c r="O134" s="12">
        <f>Data!AS129</f>
        <v>1</v>
      </c>
      <c r="P134" s="16">
        <f t="shared" si="17"/>
        <v>2.564102564102564E-2</v>
      </c>
      <c r="Q134" s="31">
        <f t="shared" si="18"/>
        <v>33</v>
      </c>
      <c r="R134" s="7">
        <f t="shared" si="19"/>
        <v>0.84615384615384615</v>
      </c>
      <c r="S134" s="48" t="str">
        <f>Data!AV129</f>
        <v>Western</v>
      </c>
    </row>
    <row r="135" spans="1:19" ht="13.5" customHeight="1" x14ac:dyDescent="0.2">
      <c r="A135" s="3" t="str">
        <f>Data!A130</f>
        <v>Waynesboro</v>
      </c>
      <c r="B135" s="5">
        <f>Data!B130</f>
        <v>0</v>
      </c>
      <c r="C135" s="5">
        <f>Data!C130</f>
        <v>0</v>
      </c>
      <c r="D135" s="6">
        <f t="shared" si="10"/>
        <v>0</v>
      </c>
      <c r="E135" s="5">
        <f>Data!D130</f>
        <v>0</v>
      </c>
      <c r="F135" s="6">
        <f t="shared" si="11"/>
        <v>0</v>
      </c>
      <c r="G135" s="5">
        <f t="shared" si="12"/>
        <v>0</v>
      </c>
      <c r="H135" s="6">
        <f t="shared" si="13"/>
        <v>0</v>
      </c>
      <c r="I135" s="5">
        <f>Data!E130</f>
        <v>0</v>
      </c>
      <c r="J135" s="6">
        <f t="shared" si="14"/>
        <v>0</v>
      </c>
      <c r="K135" s="5">
        <f>Data!F130</f>
        <v>0</v>
      </c>
      <c r="L135" s="7">
        <f t="shared" si="15"/>
        <v>0</v>
      </c>
      <c r="M135" s="12">
        <f>Data!AR130</f>
        <v>0</v>
      </c>
      <c r="N135" s="16">
        <f t="shared" si="16"/>
        <v>0</v>
      </c>
      <c r="O135" s="12">
        <f>Data!AS130</f>
        <v>0</v>
      </c>
      <c r="P135" s="16">
        <f t="shared" si="17"/>
        <v>0</v>
      </c>
      <c r="Q135" s="31">
        <f t="shared" si="18"/>
        <v>0</v>
      </c>
      <c r="R135" s="7">
        <f t="shared" si="19"/>
        <v>0</v>
      </c>
      <c r="S135" s="48" t="str">
        <f>Data!AV130</f>
        <v>Piedmont</v>
      </c>
    </row>
    <row r="136" spans="1:19" ht="13.5" customHeight="1" x14ac:dyDescent="0.2">
      <c r="A136" s="3" t="str">
        <f>Data!A131</f>
        <v>Westmoreland</v>
      </c>
      <c r="B136" s="5">
        <f>Data!B131</f>
        <v>14</v>
      </c>
      <c r="C136" s="5">
        <f>Data!C131</f>
        <v>12</v>
      </c>
      <c r="D136" s="6">
        <f t="shared" ref="D136:D142" si="20">IF(B136=0,0,C136/B136)</f>
        <v>0.8571428571428571</v>
      </c>
      <c r="E136" s="5">
        <f>Data!D131</f>
        <v>0</v>
      </c>
      <c r="F136" s="6">
        <f t="shared" ref="F136:F142" si="21">IF(B136=0,0,E136/B136)</f>
        <v>0</v>
      </c>
      <c r="G136" s="5">
        <f t="shared" ref="G136:G141" si="22">E136+C136</f>
        <v>12</v>
      </c>
      <c r="H136" s="6">
        <f t="shared" ref="H136:H141" si="23">IF(B136=0,0,G136/B136)</f>
        <v>0.8571428571428571</v>
      </c>
      <c r="I136" s="5">
        <f>Data!E131</f>
        <v>10</v>
      </c>
      <c r="J136" s="6">
        <f t="shared" ref="J136:J142" si="24">IF(B136=0,0,I136/B136)</f>
        <v>0.7142857142857143</v>
      </c>
      <c r="K136" s="5">
        <f>Data!F131</f>
        <v>0</v>
      </c>
      <c r="L136" s="7">
        <f t="shared" ref="L136:L142" si="25">IF(B136=0,0,K136/B136)</f>
        <v>0</v>
      </c>
      <c r="M136" s="12">
        <f>Data!AR131</f>
        <v>0</v>
      </c>
      <c r="N136" s="16">
        <f t="shared" ref="N136:N141" si="26">IF(B136=0,0,M136/B136)</f>
        <v>0</v>
      </c>
      <c r="O136" s="12">
        <f>Data!AS131</f>
        <v>2</v>
      </c>
      <c r="P136" s="16">
        <f t="shared" ref="P136:P141" si="27">IF(B136=0,0,O136/B136)</f>
        <v>0.14285714285714285</v>
      </c>
      <c r="Q136" s="31">
        <f t="shared" ref="Q136:Q141" si="28">K136+I136+M136+O136</f>
        <v>12</v>
      </c>
      <c r="R136" s="7">
        <f t="shared" ref="R136:R141" si="29">IF(B136=0,0,Q136/B136)</f>
        <v>0.8571428571428571</v>
      </c>
      <c r="S136" s="48" t="str">
        <f>Data!AV131</f>
        <v>Central</v>
      </c>
    </row>
    <row r="137" spans="1:19" ht="13.5" customHeight="1" x14ac:dyDescent="0.2">
      <c r="A137" s="3" t="str">
        <f>Data!A132</f>
        <v>Williamsburg</v>
      </c>
      <c r="B137" s="5">
        <f>Data!B132</f>
        <v>2</v>
      </c>
      <c r="C137" s="5">
        <f>Data!C132</f>
        <v>2</v>
      </c>
      <c r="D137" s="6">
        <f t="shared" si="20"/>
        <v>1</v>
      </c>
      <c r="E137" s="5">
        <f>Data!D132</f>
        <v>0</v>
      </c>
      <c r="F137" s="6">
        <f t="shared" si="21"/>
        <v>0</v>
      </c>
      <c r="G137" s="5">
        <f t="shared" si="22"/>
        <v>2</v>
      </c>
      <c r="H137" s="6">
        <f t="shared" si="23"/>
        <v>1</v>
      </c>
      <c r="I137" s="5">
        <f>Data!E132</f>
        <v>2</v>
      </c>
      <c r="J137" s="6">
        <f t="shared" si="24"/>
        <v>1</v>
      </c>
      <c r="K137" s="5">
        <f>Data!F132</f>
        <v>0</v>
      </c>
      <c r="L137" s="7">
        <f t="shared" si="25"/>
        <v>0</v>
      </c>
      <c r="M137" s="12">
        <f>Data!AR132</f>
        <v>0</v>
      </c>
      <c r="N137" s="16">
        <f t="shared" si="26"/>
        <v>0</v>
      </c>
      <c r="O137" s="12">
        <f>Data!AS132</f>
        <v>0</v>
      </c>
      <c r="P137" s="16">
        <f t="shared" si="27"/>
        <v>0</v>
      </c>
      <c r="Q137" s="31">
        <f t="shared" si="28"/>
        <v>2</v>
      </c>
      <c r="R137" s="7">
        <f t="shared" si="29"/>
        <v>1</v>
      </c>
      <c r="S137" s="48" t="str">
        <f>Data!AV132</f>
        <v>Eastern</v>
      </c>
    </row>
    <row r="138" spans="1:19" ht="13.5" customHeight="1" x14ac:dyDescent="0.2">
      <c r="A138" s="3" t="str">
        <f>Data!A133</f>
        <v>Winchester</v>
      </c>
      <c r="B138" s="5">
        <f>Data!B133</f>
        <v>61</v>
      </c>
      <c r="C138" s="5">
        <f>Data!C133</f>
        <v>51</v>
      </c>
      <c r="D138" s="6">
        <f t="shared" si="20"/>
        <v>0.83606557377049184</v>
      </c>
      <c r="E138" s="5">
        <f>Data!D133</f>
        <v>0</v>
      </c>
      <c r="F138" s="6">
        <f t="shared" si="21"/>
        <v>0</v>
      </c>
      <c r="G138" s="5">
        <f t="shared" si="22"/>
        <v>51</v>
      </c>
      <c r="H138" s="6">
        <f t="shared" si="23"/>
        <v>0.83606557377049184</v>
      </c>
      <c r="I138" s="5">
        <f>Data!E133</f>
        <v>45</v>
      </c>
      <c r="J138" s="6">
        <f t="shared" si="24"/>
        <v>0.73770491803278693</v>
      </c>
      <c r="K138" s="5">
        <f>Data!F133</f>
        <v>4</v>
      </c>
      <c r="L138" s="7">
        <f t="shared" si="25"/>
        <v>6.5573770491803282E-2</v>
      </c>
      <c r="M138" s="12">
        <f>Data!AR133</f>
        <v>0</v>
      </c>
      <c r="N138" s="16">
        <f t="shared" si="26"/>
        <v>0</v>
      </c>
      <c r="O138" s="12">
        <f>Data!AS133</f>
        <v>6</v>
      </c>
      <c r="P138" s="16">
        <f t="shared" si="27"/>
        <v>9.8360655737704916E-2</v>
      </c>
      <c r="Q138" s="31">
        <f t="shared" si="28"/>
        <v>55</v>
      </c>
      <c r="R138" s="7">
        <f t="shared" si="29"/>
        <v>0.90163934426229508</v>
      </c>
      <c r="S138" s="48" t="str">
        <f>Data!AV133</f>
        <v>Northern</v>
      </c>
    </row>
    <row r="139" spans="1:19" ht="13.5" customHeight="1" x14ac:dyDescent="0.2">
      <c r="A139" s="3" t="str">
        <f>Data!A134</f>
        <v>Wise</v>
      </c>
      <c r="B139" s="5">
        <f>Data!B134</f>
        <v>75</v>
      </c>
      <c r="C139" s="5">
        <f>Data!C134</f>
        <v>66</v>
      </c>
      <c r="D139" s="6">
        <f t="shared" si="20"/>
        <v>0.88</v>
      </c>
      <c r="E139" s="5">
        <f>Data!D134</f>
        <v>4</v>
      </c>
      <c r="F139" s="6">
        <f t="shared" si="21"/>
        <v>5.3333333333333337E-2</v>
      </c>
      <c r="G139" s="5">
        <f t="shared" si="22"/>
        <v>70</v>
      </c>
      <c r="H139" s="6">
        <f t="shared" si="23"/>
        <v>0.93333333333333335</v>
      </c>
      <c r="I139" s="5">
        <f>Data!E134</f>
        <v>60</v>
      </c>
      <c r="J139" s="6">
        <f t="shared" si="24"/>
        <v>0.8</v>
      </c>
      <c r="K139" s="5">
        <f>Data!F134</f>
        <v>0</v>
      </c>
      <c r="L139" s="7">
        <f t="shared" si="25"/>
        <v>0</v>
      </c>
      <c r="M139" s="12">
        <f>Data!AR134</f>
        <v>5</v>
      </c>
      <c r="N139" s="16">
        <f t="shared" si="26"/>
        <v>6.6666666666666666E-2</v>
      </c>
      <c r="O139" s="12">
        <f>Data!AS134</f>
        <v>4</v>
      </c>
      <c r="P139" s="16">
        <f t="shared" si="27"/>
        <v>5.3333333333333337E-2</v>
      </c>
      <c r="Q139" s="31">
        <f t="shared" si="28"/>
        <v>69</v>
      </c>
      <c r="R139" s="7">
        <f t="shared" si="29"/>
        <v>0.92</v>
      </c>
      <c r="S139" s="48" t="str">
        <f>Data!AV134</f>
        <v>Western</v>
      </c>
    </row>
    <row r="140" spans="1:19" ht="13.5" customHeight="1" x14ac:dyDescent="0.2">
      <c r="A140" s="3" t="str">
        <f>Data!A135</f>
        <v>Wythe</v>
      </c>
      <c r="B140" s="5">
        <f>Data!B135</f>
        <v>37</v>
      </c>
      <c r="C140" s="5">
        <f>Data!C135</f>
        <v>37</v>
      </c>
      <c r="D140" s="6">
        <f t="shared" si="20"/>
        <v>1</v>
      </c>
      <c r="E140" s="5">
        <f>Data!D135</f>
        <v>0</v>
      </c>
      <c r="F140" s="6">
        <f t="shared" si="21"/>
        <v>0</v>
      </c>
      <c r="G140" s="5">
        <f t="shared" si="22"/>
        <v>37</v>
      </c>
      <c r="H140" s="6">
        <f t="shared" si="23"/>
        <v>1</v>
      </c>
      <c r="I140" s="5">
        <f>Data!E135</f>
        <v>34</v>
      </c>
      <c r="J140" s="6">
        <f t="shared" si="24"/>
        <v>0.91891891891891897</v>
      </c>
      <c r="K140" s="5">
        <f>Data!F135</f>
        <v>0</v>
      </c>
      <c r="L140" s="7">
        <f t="shared" si="25"/>
        <v>0</v>
      </c>
      <c r="M140" s="12">
        <f>Data!AR135</f>
        <v>0</v>
      </c>
      <c r="N140" s="16">
        <f t="shared" si="26"/>
        <v>0</v>
      </c>
      <c r="O140" s="12">
        <f>Data!AS135</f>
        <v>1</v>
      </c>
      <c r="P140" s="16">
        <f t="shared" si="27"/>
        <v>2.7027027027027029E-2</v>
      </c>
      <c r="Q140" s="31">
        <f t="shared" si="28"/>
        <v>35</v>
      </c>
      <c r="R140" s="7">
        <f t="shared" si="29"/>
        <v>0.94594594594594594</v>
      </c>
      <c r="S140" s="48" t="str">
        <f>Data!AV135</f>
        <v>Western</v>
      </c>
    </row>
    <row r="141" spans="1:19" ht="13.5" customHeight="1" thickBot="1" x14ac:dyDescent="0.25">
      <c r="A141" s="17" t="str">
        <f>Data!A136</f>
        <v>York</v>
      </c>
      <c r="B141" s="18">
        <f>Data!B136</f>
        <v>7</v>
      </c>
      <c r="C141" s="18">
        <f>Data!C136</f>
        <v>5</v>
      </c>
      <c r="D141" s="19">
        <f t="shared" si="20"/>
        <v>0.7142857142857143</v>
      </c>
      <c r="E141" s="18">
        <f>Data!D136</f>
        <v>0</v>
      </c>
      <c r="F141" s="19">
        <f t="shared" si="21"/>
        <v>0</v>
      </c>
      <c r="G141" s="18">
        <f t="shared" si="22"/>
        <v>5</v>
      </c>
      <c r="H141" s="19">
        <f t="shared" si="23"/>
        <v>0.7142857142857143</v>
      </c>
      <c r="I141" s="18">
        <f>Data!E136</f>
        <v>1</v>
      </c>
      <c r="J141" s="19">
        <f t="shared" si="24"/>
        <v>0.14285714285714285</v>
      </c>
      <c r="K141" s="18">
        <f>Data!F136</f>
        <v>0</v>
      </c>
      <c r="L141" s="24">
        <f t="shared" si="25"/>
        <v>0</v>
      </c>
      <c r="M141" s="12">
        <f>Data!AR136</f>
        <v>2</v>
      </c>
      <c r="N141" s="16">
        <f t="shared" si="26"/>
        <v>0.2857142857142857</v>
      </c>
      <c r="O141" s="12">
        <f>Data!AS136</f>
        <v>0</v>
      </c>
      <c r="P141" s="16">
        <f t="shared" si="27"/>
        <v>0</v>
      </c>
      <c r="Q141" s="31">
        <f t="shared" si="28"/>
        <v>3</v>
      </c>
      <c r="R141" s="24">
        <f t="shared" si="29"/>
        <v>0.42857142857142855</v>
      </c>
      <c r="S141" s="48" t="str">
        <f>Data!AV136</f>
        <v>Eastern</v>
      </c>
    </row>
    <row r="142" spans="1:19" s="4" customFormat="1" ht="13.5" customHeight="1" thickBot="1" x14ac:dyDescent="0.25">
      <c r="A142" s="20" t="s">
        <v>162</v>
      </c>
      <c r="B142" s="21">
        <f>SUM(B7:B141)</f>
        <v>5146</v>
      </c>
      <c r="C142" s="21">
        <f>SUM(C7:C141)</f>
        <v>4073</v>
      </c>
      <c r="D142" s="22">
        <f t="shared" si="20"/>
        <v>0.79148853478429848</v>
      </c>
      <c r="E142" s="21">
        <f>SUM(E7:E141)</f>
        <v>52</v>
      </c>
      <c r="F142" s="22">
        <f t="shared" si="21"/>
        <v>1.0104935872522347E-2</v>
      </c>
      <c r="G142" s="21">
        <f>SUM(G7:G141)</f>
        <v>4125</v>
      </c>
      <c r="H142" s="22">
        <f>IF(B142=0,0,G142/B142)</f>
        <v>0.80159347065682085</v>
      </c>
      <c r="I142" s="21">
        <f>SUM(I7:I141)</f>
        <v>3672</v>
      </c>
      <c r="J142" s="22">
        <f t="shared" si="24"/>
        <v>0.71356393315196265</v>
      </c>
      <c r="K142" s="21">
        <f>SUM(K7:K141)</f>
        <v>306</v>
      </c>
      <c r="L142" s="38">
        <f t="shared" si="25"/>
        <v>5.9463661095996892E-2</v>
      </c>
      <c r="M142" s="21">
        <f>SUM(M7:M141)</f>
        <v>98</v>
      </c>
      <c r="N142" s="38">
        <f>IF(B142=0,0,M142/B142)</f>
        <v>1.9043917605907502E-2</v>
      </c>
      <c r="O142" s="21">
        <f>SUM(O7:O141)</f>
        <v>123</v>
      </c>
      <c r="P142" s="38">
        <f>IF(B142=0,0,O142/B142)</f>
        <v>2.3902059852312477E-2</v>
      </c>
      <c r="Q142" s="34">
        <f>SUM(Q7:Q141)</f>
        <v>4199</v>
      </c>
      <c r="R142" s="25">
        <f>IF(B142=0,0,Q142/B142)</f>
        <v>0.81597357170617957</v>
      </c>
      <c r="S142" s="15"/>
    </row>
    <row r="143" spans="1:19" ht="13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5"/>
      <c r="R143" s="11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119" activePane="bottomLeft" state="frozen"/>
      <selection pane="bottomLeft" activeCell="A4" sqref="A4:G4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17.7109375" style="3" customWidth="1"/>
    <col min="4" max="4" width="10.7109375" style="3" customWidth="1"/>
    <col min="5" max="5" width="17.7109375" style="3" customWidth="1"/>
    <col min="6" max="6" width="11.7109375" style="3" customWidth="1"/>
    <col min="7" max="16384" width="9.140625" style="3"/>
  </cols>
  <sheetData>
    <row r="1" spans="1:8" ht="15.75" x14ac:dyDescent="0.25">
      <c r="A1" s="92" t="str">
        <f>'Nbr Family'!A1:S1</f>
        <v>Children's Services System Outcomes</v>
      </c>
      <c r="B1" s="90"/>
      <c r="C1" s="90"/>
      <c r="D1" s="90"/>
      <c r="E1" s="90"/>
      <c r="F1" s="90"/>
      <c r="G1" s="98"/>
    </row>
    <row r="2" spans="1:8" ht="15.75" x14ac:dyDescent="0.25">
      <c r="A2" s="92" t="s">
        <v>191</v>
      </c>
      <c r="B2" s="90"/>
      <c r="C2" s="90"/>
      <c r="D2" s="90"/>
      <c r="E2" s="90"/>
      <c r="F2" s="90"/>
      <c r="G2" s="98"/>
    </row>
    <row r="3" spans="1:8" ht="15" x14ac:dyDescent="0.25">
      <c r="A3" s="93" t="str">
        <f>"Date Range From: " &amp; TEXT(Time!C2,"mm/dd/yyyy") &amp; " To: " &amp; TEXT(Time!B2,"mm/dd/yyyy")</f>
        <v>Date Range From: 03/01/2019 To: 03/31/2019</v>
      </c>
      <c r="B3" s="99"/>
      <c r="C3" s="99"/>
      <c r="D3" s="99"/>
      <c r="E3" s="99"/>
      <c r="F3" s="99"/>
      <c r="G3" s="100"/>
    </row>
    <row r="4" spans="1:8" x14ac:dyDescent="0.2">
      <c r="A4" s="94" t="str">
        <f>"Data Is As Of: " &amp; TEXT(Time!E2,"mm/dd/yyyy")</f>
        <v>Data Is As Of: 05/01/2019</v>
      </c>
      <c r="B4" s="101"/>
      <c r="C4" s="101"/>
      <c r="D4" s="101"/>
      <c r="E4" s="101"/>
      <c r="F4" s="101"/>
      <c r="G4" s="102"/>
    </row>
    <row r="5" spans="1:8" ht="13.5" thickBot="1" x14ac:dyDescent="0.25">
      <c r="A5" s="95"/>
      <c r="B5" s="96"/>
      <c r="C5" s="96"/>
      <c r="D5" s="96"/>
      <c r="E5" s="96"/>
      <c r="F5" s="96"/>
      <c r="G5" s="97"/>
    </row>
    <row r="6" spans="1:8" ht="43.5" customHeight="1" thickBot="1" x14ac:dyDescent="0.25">
      <c r="A6" s="79" t="str">
        <f>Data!A1</f>
        <v>Local Agency</v>
      </c>
      <c r="B6" s="80" t="s">
        <v>188</v>
      </c>
      <c r="C6" s="81" t="s">
        <v>4</v>
      </c>
      <c r="D6" s="74" t="s">
        <v>230</v>
      </c>
      <c r="E6" s="83" t="s">
        <v>168</v>
      </c>
      <c r="F6" s="84" t="s">
        <v>231</v>
      </c>
      <c r="G6" s="78" t="s">
        <v>251</v>
      </c>
      <c r="H6" s="10"/>
    </row>
    <row r="7" spans="1:8" x14ac:dyDescent="0.2">
      <c r="A7" s="11" t="str">
        <f>Data!A2</f>
        <v>Accomack</v>
      </c>
      <c r="B7" s="12">
        <f>Data!B2</f>
        <v>13</v>
      </c>
      <c r="C7" s="12">
        <f>Data!G2</f>
        <v>0</v>
      </c>
      <c r="D7" s="14">
        <f>IF(B7=0,0,C7/B7)</f>
        <v>0</v>
      </c>
      <c r="E7" s="12">
        <f>Data!H2</f>
        <v>1</v>
      </c>
      <c r="F7" s="14">
        <f t="shared" ref="F7:F38" si="0">IF(B7=0,0,E7/B7)</f>
        <v>7.6923076923076927E-2</v>
      </c>
      <c r="G7" s="50" t="str">
        <f>Data!AV2</f>
        <v>Eastern</v>
      </c>
    </row>
    <row r="8" spans="1:8" x14ac:dyDescent="0.2">
      <c r="A8" s="3" t="str">
        <f>Data!A3</f>
        <v>Albemarle</v>
      </c>
      <c r="B8" s="5">
        <f>Data!B3</f>
        <v>97</v>
      </c>
      <c r="C8" s="5">
        <f>Data!G3</f>
        <v>6</v>
      </c>
      <c r="D8" s="6">
        <f t="shared" ref="D8:D71" si="1">IF(B8=0,0,C8/B8)</f>
        <v>6.1855670103092786E-2</v>
      </c>
      <c r="E8" s="5">
        <f>Data!H3</f>
        <v>8</v>
      </c>
      <c r="F8" s="6">
        <f t="shared" si="0"/>
        <v>8.247422680412371E-2</v>
      </c>
      <c r="G8" s="48" t="str">
        <f>Data!AV3</f>
        <v>Piedmont</v>
      </c>
    </row>
    <row r="9" spans="1:8" x14ac:dyDescent="0.2">
      <c r="A9" s="3" t="str">
        <f>Data!A4</f>
        <v>Alexandria</v>
      </c>
      <c r="B9" s="5">
        <f>Data!B4</f>
        <v>93</v>
      </c>
      <c r="C9" s="5">
        <f>Data!G4</f>
        <v>9</v>
      </c>
      <c r="D9" s="6">
        <f t="shared" si="1"/>
        <v>9.6774193548387094E-2</v>
      </c>
      <c r="E9" s="5">
        <f>Data!H4</f>
        <v>5</v>
      </c>
      <c r="F9" s="6">
        <f t="shared" si="0"/>
        <v>5.3763440860215055E-2</v>
      </c>
      <c r="G9" s="48" t="str">
        <f>Data!AV4</f>
        <v>Northern</v>
      </c>
    </row>
    <row r="10" spans="1:8" x14ac:dyDescent="0.2">
      <c r="A10" s="3" t="str">
        <f>Data!A5</f>
        <v>Alleghany</v>
      </c>
      <c r="B10" s="5">
        <f>Data!B5</f>
        <v>21</v>
      </c>
      <c r="C10" s="5">
        <f>Data!G5</f>
        <v>2</v>
      </c>
      <c r="D10" s="6">
        <f t="shared" si="1"/>
        <v>9.5238095238095233E-2</v>
      </c>
      <c r="E10" s="5">
        <f>Data!H5</f>
        <v>4</v>
      </c>
      <c r="F10" s="6">
        <f t="shared" si="0"/>
        <v>0.19047619047619047</v>
      </c>
      <c r="G10" s="48" t="str">
        <f>Data!AV5</f>
        <v>Piedmont</v>
      </c>
    </row>
    <row r="11" spans="1:8" x14ac:dyDescent="0.2">
      <c r="A11" s="3" t="str">
        <f>Data!A6</f>
        <v>Amelia</v>
      </c>
      <c r="B11" s="5">
        <f>Data!B6</f>
        <v>4</v>
      </c>
      <c r="C11" s="5">
        <f>Data!G6</f>
        <v>0</v>
      </c>
      <c r="D11" s="6">
        <f t="shared" si="1"/>
        <v>0</v>
      </c>
      <c r="E11" s="5">
        <f>Data!H6</f>
        <v>0</v>
      </c>
      <c r="F11" s="6">
        <f t="shared" si="0"/>
        <v>0</v>
      </c>
      <c r="G11" s="48" t="str">
        <f>Data!AV6</f>
        <v>Central</v>
      </c>
    </row>
    <row r="12" spans="1:8" x14ac:dyDescent="0.2">
      <c r="A12" s="3" t="str">
        <f>Data!A7</f>
        <v>Amherst</v>
      </c>
      <c r="B12" s="5">
        <f>Data!B7</f>
        <v>33</v>
      </c>
      <c r="C12" s="5">
        <f>Data!G7</f>
        <v>10</v>
      </c>
      <c r="D12" s="6">
        <f t="shared" si="1"/>
        <v>0.30303030303030304</v>
      </c>
      <c r="E12" s="5">
        <f>Data!H7</f>
        <v>5</v>
      </c>
      <c r="F12" s="6">
        <f t="shared" si="0"/>
        <v>0.15151515151515152</v>
      </c>
      <c r="G12" s="48" t="str">
        <f>Data!AV7</f>
        <v>Piedmont</v>
      </c>
    </row>
    <row r="13" spans="1:8" x14ac:dyDescent="0.2">
      <c r="A13" s="3" t="str">
        <f>Data!A8</f>
        <v>Appomattox</v>
      </c>
      <c r="B13" s="5">
        <f>Data!B8</f>
        <v>23</v>
      </c>
      <c r="C13" s="5">
        <f>Data!G8</f>
        <v>6</v>
      </c>
      <c r="D13" s="6">
        <f t="shared" si="1"/>
        <v>0.2608695652173913</v>
      </c>
      <c r="E13" s="5">
        <f>Data!H8</f>
        <v>3</v>
      </c>
      <c r="F13" s="6">
        <f t="shared" si="0"/>
        <v>0.13043478260869565</v>
      </c>
      <c r="G13" s="48" t="str">
        <f>Data!AV8</f>
        <v>Piedmont</v>
      </c>
    </row>
    <row r="14" spans="1:8" x14ac:dyDescent="0.2">
      <c r="A14" s="3" t="str">
        <f>Data!A9</f>
        <v>Arlington</v>
      </c>
      <c r="B14" s="5">
        <f>Data!B9</f>
        <v>71</v>
      </c>
      <c r="C14" s="5">
        <f>Data!G9</f>
        <v>7</v>
      </c>
      <c r="D14" s="6">
        <f t="shared" si="1"/>
        <v>9.8591549295774641E-2</v>
      </c>
      <c r="E14" s="5">
        <f>Data!H9</f>
        <v>4</v>
      </c>
      <c r="F14" s="6">
        <f t="shared" si="0"/>
        <v>5.6338028169014086E-2</v>
      </c>
      <c r="G14" s="48" t="str">
        <f>Data!AV9</f>
        <v>Northern</v>
      </c>
    </row>
    <row r="15" spans="1:8" x14ac:dyDescent="0.2">
      <c r="A15" s="3" t="str">
        <f>Data!A10</f>
        <v>Augusta</v>
      </c>
      <c r="B15" s="5">
        <f>Data!B10</f>
        <v>2</v>
      </c>
      <c r="C15" s="5">
        <f>Data!G10</f>
        <v>2</v>
      </c>
      <c r="D15" s="6">
        <f t="shared" si="1"/>
        <v>1</v>
      </c>
      <c r="E15" s="5">
        <f>Data!H10</f>
        <v>2</v>
      </c>
      <c r="F15" s="6">
        <f t="shared" si="0"/>
        <v>1</v>
      </c>
      <c r="G15" s="48" t="str">
        <f>Data!AV10</f>
        <v>Piedmont</v>
      </c>
    </row>
    <row r="16" spans="1:8" x14ac:dyDescent="0.2">
      <c r="A16" s="3" t="str">
        <f>Data!A11</f>
        <v>Bath</v>
      </c>
      <c r="B16" s="5">
        <f>Data!B11</f>
        <v>0</v>
      </c>
      <c r="C16" s="5">
        <f>Data!G11</f>
        <v>0</v>
      </c>
      <c r="D16" s="6">
        <f t="shared" si="1"/>
        <v>0</v>
      </c>
      <c r="E16" s="5">
        <f>Data!H11</f>
        <v>0</v>
      </c>
      <c r="F16" s="6">
        <f t="shared" si="0"/>
        <v>0</v>
      </c>
      <c r="G16" s="48" t="str">
        <f>Data!AV11</f>
        <v>Piedmont</v>
      </c>
    </row>
    <row r="17" spans="1:7" x14ac:dyDescent="0.2">
      <c r="A17" s="3" t="str">
        <f>Data!A12</f>
        <v>Bedford City</v>
      </c>
      <c r="B17" s="5">
        <f>Data!B12</f>
        <v>0</v>
      </c>
      <c r="C17" s="5">
        <f>Data!G12</f>
        <v>0</v>
      </c>
      <c r="D17" s="6">
        <f t="shared" si="1"/>
        <v>0</v>
      </c>
      <c r="E17" s="5">
        <f>Data!H12</f>
        <v>0</v>
      </c>
      <c r="F17" s="6">
        <f t="shared" si="0"/>
        <v>0</v>
      </c>
      <c r="G17" s="48" t="str">
        <f>Data!AV12</f>
        <v>Piedmont</v>
      </c>
    </row>
    <row r="18" spans="1:7" x14ac:dyDescent="0.2">
      <c r="A18" s="3" t="str">
        <f>Data!A13</f>
        <v>Bedford County</v>
      </c>
      <c r="B18" s="5">
        <f>Data!B13</f>
        <v>72</v>
      </c>
      <c r="C18" s="5">
        <f>Data!G13</f>
        <v>15</v>
      </c>
      <c r="D18" s="6">
        <f t="shared" si="1"/>
        <v>0.20833333333333334</v>
      </c>
      <c r="E18" s="5">
        <f>Data!H13</f>
        <v>19</v>
      </c>
      <c r="F18" s="6">
        <f t="shared" si="0"/>
        <v>0.2638888888888889</v>
      </c>
      <c r="G18" s="48" t="str">
        <f>Data!AV13</f>
        <v>Piedmont</v>
      </c>
    </row>
    <row r="19" spans="1:7" x14ac:dyDescent="0.2">
      <c r="A19" s="3" t="str">
        <f>Data!A14</f>
        <v>Bland</v>
      </c>
      <c r="B19" s="5">
        <f>Data!B14</f>
        <v>9</v>
      </c>
      <c r="C19" s="5">
        <f>Data!G14</f>
        <v>0</v>
      </c>
      <c r="D19" s="6">
        <f t="shared" si="1"/>
        <v>0</v>
      </c>
      <c r="E19" s="5">
        <f>Data!H14</f>
        <v>0</v>
      </c>
      <c r="F19" s="6">
        <f t="shared" si="0"/>
        <v>0</v>
      </c>
      <c r="G19" s="48" t="str">
        <f>Data!AV14</f>
        <v>Western</v>
      </c>
    </row>
    <row r="20" spans="1:7" x14ac:dyDescent="0.2">
      <c r="A20" s="3" t="str">
        <f>Data!A15</f>
        <v>Botetourt</v>
      </c>
      <c r="B20" s="5">
        <f>Data!B15</f>
        <v>7</v>
      </c>
      <c r="C20" s="5">
        <f>Data!G15</f>
        <v>2</v>
      </c>
      <c r="D20" s="6">
        <f t="shared" si="1"/>
        <v>0.2857142857142857</v>
      </c>
      <c r="E20" s="5">
        <f>Data!H15</f>
        <v>4</v>
      </c>
      <c r="F20" s="6">
        <f t="shared" si="0"/>
        <v>0.5714285714285714</v>
      </c>
      <c r="G20" s="48" t="str">
        <f>Data!AV15</f>
        <v>Piedmont</v>
      </c>
    </row>
    <row r="21" spans="1:7" x14ac:dyDescent="0.2">
      <c r="A21" s="3" t="str">
        <f>Data!A16</f>
        <v>Bristol</v>
      </c>
      <c r="B21" s="5">
        <f>Data!B16</f>
        <v>54</v>
      </c>
      <c r="C21" s="5">
        <f>Data!G16</f>
        <v>13</v>
      </c>
      <c r="D21" s="6">
        <f t="shared" si="1"/>
        <v>0.24074074074074073</v>
      </c>
      <c r="E21" s="5">
        <f>Data!H16</f>
        <v>10</v>
      </c>
      <c r="F21" s="6">
        <f t="shared" si="0"/>
        <v>0.18518518518518517</v>
      </c>
      <c r="G21" s="48" t="str">
        <f>Data!AV16</f>
        <v>Western</v>
      </c>
    </row>
    <row r="22" spans="1:7" x14ac:dyDescent="0.2">
      <c r="A22" s="3" t="str">
        <f>Data!A17</f>
        <v>Brunswick</v>
      </c>
      <c r="B22" s="5">
        <f>Data!B17</f>
        <v>6</v>
      </c>
      <c r="C22" s="5">
        <f>Data!G17</f>
        <v>1</v>
      </c>
      <c r="D22" s="6">
        <f t="shared" si="1"/>
        <v>0.16666666666666666</v>
      </c>
      <c r="E22" s="5">
        <f>Data!H17</f>
        <v>3</v>
      </c>
      <c r="F22" s="6">
        <f t="shared" si="0"/>
        <v>0.5</v>
      </c>
      <c r="G22" s="48" t="str">
        <f>Data!AV17</f>
        <v>Eastern</v>
      </c>
    </row>
    <row r="23" spans="1:7" x14ac:dyDescent="0.2">
      <c r="A23" s="3" t="str">
        <f>Data!A18</f>
        <v>Buchanan</v>
      </c>
      <c r="B23" s="5">
        <f>Data!B18</f>
        <v>43</v>
      </c>
      <c r="C23" s="5">
        <f>Data!G18</f>
        <v>6</v>
      </c>
      <c r="D23" s="6">
        <f t="shared" si="1"/>
        <v>0.13953488372093023</v>
      </c>
      <c r="E23" s="5">
        <f>Data!H18</f>
        <v>11</v>
      </c>
      <c r="F23" s="6">
        <f t="shared" si="0"/>
        <v>0.2558139534883721</v>
      </c>
      <c r="G23" s="48" t="str">
        <f>Data!AV18</f>
        <v>Western</v>
      </c>
    </row>
    <row r="24" spans="1:7" x14ac:dyDescent="0.2">
      <c r="A24" s="3" t="str">
        <f>Data!A19</f>
        <v>Buckingham</v>
      </c>
      <c r="B24" s="5">
        <f>Data!B19</f>
        <v>13</v>
      </c>
      <c r="C24" s="5">
        <f>Data!G19</f>
        <v>1</v>
      </c>
      <c r="D24" s="6">
        <f t="shared" si="1"/>
        <v>7.6923076923076927E-2</v>
      </c>
      <c r="E24" s="5">
        <f>Data!H19</f>
        <v>0</v>
      </c>
      <c r="F24" s="6">
        <f t="shared" si="0"/>
        <v>0</v>
      </c>
      <c r="G24" s="48" t="str">
        <f>Data!AV19</f>
        <v>Central</v>
      </c>
    </row>
    <row r="25" spans="1:7" x14ac:dyDescent="0.2">
      <c r="A25" s="3" t="str">
        <f>Data!A20</f>
        <v>Buena Vista</v>
      </c>
      <c r="B25" s="5">
        <f>Data!B20</f>
        <v>0</v>
      </c>
      <c r="C25" s="5">
        <f>Data!G20</f>
        <v>0</v>
      </c>
      <c r="D25" s="6">
        <f t="shared" si="1"/>
        <v>0</v>
      </c>
      <c r="E25" s="5">
        <f>Data!H20</f>
        <v>0</v>
      </c>
      <c r="F25" s="6">
        <f t="shared" si="0"/>
        <v>0</v>
      </c>
      <c r="G25" s="48" t="str">
        <f>Data!AV20</f>
        <v>Piedmont</v>
      </c>
    </row>
    <row r="26" spans="1:7" x14ac:dyDescent="0.2">
      <c r="A26" s="3" t="str">
        <f>Data!A21</f>
        <v>Campbell</v>
      </c>
      <c r="B26" s="5">
        <f>Data!B21</f>
        <v>48</v>
      </c>
      <c r="C26" s="5">
        <f>Data!G21</f>
        <v>6</v>
      </c>
      <c r="D26" s="6">
        <f t="shared" si="1"/>
        <v>0.125</v>
      </c>
      <c r="E26" s="5">
        <f>Data!H21</f>
        <v>4</v>
      </c>
      <c r="F26" s="6">
        <f t="shared" si="0"/>
        <v>8.3333333333333329E-2</v>
      </c>
      <c r="G26" s="48" t="str">
        <f>Data!AV21</f>
        <v>Piedmont</v>
      </c>
    </row>
    <row r="27" spans="1:7" x14ac:dyDescent="0.2">
      <c r="A27" s="3" t="str">
        <f>Data!A22</f>
        <v>Caroline</v>
      </c>
      <c r="B27" s="5">
        <f>Data!B22</f>
        <v>11</v>
      </c>
      <c r="C27" s="5">
        <f>Data!G22</f>
        <v>3</v>
      </c>
      <c r="D27" s="6">
        <f t="shared" si="1"/>
        <v>0.27272727272727271</v>
      </c>
      <c r="E27" s="5">
        <f>Data!H22</f>
        <v>3</v>
      </c>
      <c r="F27" s="6">
        <f t="shared" si="0"/>
        <v>0.27272727272727271</v>
      </c>
      <c r="G27" s="48" t="str">
        <f>Data!AV22</f>
        <v>Central</v>
      </c>
    </row>
    <row r="28" spans="1:7" x14ac:dyDescent="0.2">
      <c r="A28" s="3" t="str">
        <f>Data!A23</f>
        <v>Carroll</v>
      </c>
      <c r="B28" s="5">
        <f>Data!B23</f>
        <v>84</v>
      </c>
      <c r="C28" s="5">
        <f>Data!G23</f>
        <v>13</v>
      </c>
      <c r="D28" s="6">
        <f t="shared" si="1"/>
        <v>0.15476190476190477</v>
      </c>
      <c r="E28" s="5">
        <f>Data!H23</f>
        <v>16</v>
      </c>
      <c r="F28" s="6">
        <f t="shared" si="0"/>
        <v>0.19047619047619047</v>
      </c>
      <c r="G28" s="48" t="str">
        <f>Data!AV23</f>
        <v>Western</v>
      </c>
    </row>
    <row r="29" spans="1:7" x14ac:dyDescent="0.2">
      <c r="A29" s="3" t="str">
        <f>Data!A24</f>
        <v>Charles City</v>
      </c>
      <c r="B29" s="5">
        <f>Data!B24</f>
        <v>1</v>
      </c>
      <c r="C29" s="5">
        <f>Data!G24</f>
        <v>1</v>
      </c>
      <c r="D29" s="6">
        <f t="shared" si="1"/>
        <v>1</v>
      </c>
      <c r="E29" s="5">
        <f>Data!H24</f>
        <v>1</v>
      </c>
      <c r="F29" s="6">
        <f t="shared" si="0"/>
        <v>1</v>
      </c>
      <c r="G29" s="48" t="str">
        <f>Data!AV24</f>
        <v>Central</v>
      </c>
    </row>
    <row r="30" spans="1:7" x14ac:dyDescent="0.2">
      <c r="A30" s="3" t="str">
        <f>Data!A25</f>
        <v>Charlotte</v>
      </c>
      <c r="B30" s="5">
        <f>Data!B25</f>
        <v>15</v>
      </c>
      <c r="C30" s="5">
        <f>Data!G25</f>
        <v>2</v>
      </c>
      <c r="D30" s="6">
        <f t="shared" si="1"/>
        <v>0.13333333333333333</v>
      </c>
      <c r="E30" s="5">
        <f>Data!H25</f>
        <v>2</v>
      </c>
      <c r="F30" s="6">
        <f t="shared" si="0"/>
        <v>0.13333333333333333</v>
      </c>
      <c r="G30" s="48" t="str">
        <f>Data!AV25</f>
        <v>Piedmont</v>
      </c>
    </row>
    <row r="31" spans="1:7" x14ac:dyDescent="0.2">
      <c r="A31" s="3" t="str">
        <f>Data!A26</f>
        <v>Charlottesville</v>
      </c>
      <c r="B31" s="5">
        <f>Data!B26</f>
        <v>120</v>
      </c>
      <c r="C31" s="5">
        <f>Data!G26</f>
        <v>12</v>
      </c>
      <c r="D31" s="6">
        <f t="shared" si="1"/>
        <v>0.1</v>
      </c>
      <c r="E31" s="5">
        <f>Data!H26</f>
        <v>11</v>
      </c>
      <c r="F31" s="6">
        <f t="shared" si="0"/>
        <v>9.166666666666666E-2</v>
      </c>
      <c r="G31" s="48" t="str">
        <f>Data!AV26</f>
        <v>Piedmont</v>
      </c>
    </row>
    <row r="32" spans="1:7" x14ac:dyDescent="0.2">
      <c r="A32" s="3" t="str">
        <f>Data!A27</f>
        <v>Chesapeake</v>
      </c>
      <c r="B32" s="5">
        <f>Data!B27</f>
        <v>62</v>
      </c>
      <c r="C32" s="5">
        <f>Data!G27</f>
        <v>7</v>
      </c>
      <c r="D32" s="6">
        <f t="shared" si="1"/>
        <v>0.11290322580645161</v>
      </c>
      <c r="E32" s="5">
        <f>Data!H27</f>
        <v>5</v>
      </c>
      <c r="F32" s="6">
        <f t="shared" si="0"/>
        <v>8.0645161290322578E-2</v>
      </c>
      <c r="G32" s="48" t="str">
        <f>Data!AV27</f>
        <v>Eastern</v>
      </c>
    </row>
    <row r="33" spans="1:7" x14ac:dyDescent="0.2">
      <c r="A33" s="3" t="str">
        <f>Data!A28</f>
        <v>Chesterfield</v>
      </c>
      <c r="B33" s="5">
        <f>Data!B28</f>
        <v>87</v>
      </c>
      <c r="C33" s="5">
        <f>Data!G28</f>
        <v>19</v>
      </c>
      <c r="D33" s="6">
        <f t="shared" si="1"/>
        <v>0.21839080459770116</v>
      </c>
      <c r="E33" s="5">
        <f>Data!H28</f>
        <v>18</v>
      </c>
      <c r="F33" s="6">
        <f t="shared" si="0"/>
        <v>0.20689655172413793</v>
      </c>
      <c r="G33" s="48" t="str">
        <f>Data!AV28</f>
        <v>Central</v>
      </c>
    </row>
    <row r="34" spans="1:7" x14ac:dyDescent="0.2">
      <c r="A34" s="3" t="str">
        <f>Data!A29</f>
        <v>Clarke</v>
      </c>
      <c r="B34" s="5">
        <f>Data!B29</f>
        <v>5</v>
      </c>
      <c r="C34" s="5">
        <f>Data!G29</f>
        <v>1</v>
      </c>
      <c r="D34" s="6">
        <f t="shared" si="1"/>
        <v>0.2</v>
      </c>
      <c r="E34" s="5">
        <f>Data!H29</f>
        <v>0</v>
      </c>
      <c r="F34" s="6">
        <f t="shared" si="0"/>
        <v>0</v>
      </c>
      <c r="G34" s="48" t="str">
        <f>Data!AV29</f>
        <v>Northern</v>
      </c>
    </row>
    <row r="35" spans="1:7" x14ac:dyDescent="0.2">
      <c r="A35" s="3" t="str">
        <f>Data!A30</f>
        <v>Clifton Forge</v>
      </c>
      <c r="B35" s="5">
        <f>Data!B30</f>
        <v>0</v>
      </c>
      <c r="C35" s="5">
        <f>Data!G30</f>
        <v>0</v>
      </c>
      <c r="D35" s="6">
        <f t="shared" si="1"/>
        <v>0</v>
      </c>
      <c r="E35" s="5">
        <f>Data!H30</f>
        <v>0</v>
      </c>
      <c r="F35" s="6">
        <f t="shared" si="0"/>
        <v>0</v>
      </c>
      <c r="G35" s="48" t="str">
        <f>Data!AV30</f>
        <v>Piedmont</v>
      </c>
    </row>
    <row r="36" spans="1:7" x14ac:dyDescent="0.2">
      <c r="A36" s="3" t="str">
        <f>Data!A31</f>
        <v>Colonial Heights</v>
      </c>
      <c r="B36" s="5">
        <f>Data!B31</f>
        <v>0</v>
      </c>
      <c r="C36" s="5">
        <f>Data!G31</f>
        <v>0</v>
      </c>
      <c r="D36" s="6">
        <f t="shared" si="1"/>
        <v>0</v>
      </c>
      <c r="E36" s="5">
        <f>Data!H31</f>
        <v>0</v>
      </c>
      <c r="F36" s="6">
        <f t="shared" si="0"/>
        <v>0</v>
      </c>
      <c r="G36" s="48" t="str">
        <f>Data!AV31</f>
        <v>Central</v>
      </c>
    </row>
    <row r="37" spans="1:7" x14ac:dyDescent="0.2">
      <c r="A37" s="3" t="str">
        <f>Data!A32</f>
        <v>Covington</v>
      </c>
      <c r="B37" s="5">
        <f>Data!B32</f>
        <v>0</v>
      </c>
      <c r="C37" s="5">
        <f>Data!G32</f>
        <v>0</v>
      </c>
      <c r="D37" s="6">
        <f t="shared" si="1"/>
        <v>0</v>
      </c>
      <c r="E37" s="5">
        <f>Data!H32</f>
        <v>0</v>
      </c>
      <c r="F37" s="6">
        <f t="shared" si="0"/>
        <v>0</v>
      </c>
      <c r="G37" s="48" t="str">
        <f>Data!AV32</f>
        <v>Piedmont</v>
      </c>
    </row>
    <row r="38" spans="1:7" x14ac:dyDescent="0.2">
      <c r="A38" s="3" t="str">
        <f>Data!A33</f>
        <v>Craig</v>
      </c>
      <c r="B38" s="5">
        <f>Data!B33</f>
        <v>18</v>
      </c>
      <c r="C38" s="5">
        <f>Data!G33</f>
        <v>1</v>
      </c>
      <c r="D38" s="6">
        <f t="shared" si="1"/>
        <v>5.5555555555555552E-2</v>
      </c>
      <c r="E38" s="5">
        <f>Data!H33</f>
        <v>1</v>
      </c>
      <c r="F38" s="6">
        <f t="shared" si="0"/>
        <v>5.5555555555555552E-2</v>
      </c>
      <c r="G38" s="48" t="str">
        <f>Data!AV33</f>
        <v>Piedmont</v>
      </c>
    </row>
    <row r="39" spans="1:7" x14ac:dyDescent="0.2">
      <c r="A39" s="3" t="str">
        <f>Data!A34</f>
        <v>Culpeper</v>
      </c>
      <c r="B39" s="5">
        <f>Data!B34</f>
        <v>39</v>
      </c>
      <c r="C39" s="5">
        <f>Data!G34</f>
        <v>10</v>
      </c>
      <c r="D39" s="6">
        <f t="shared" si="1"/>
        <v>0.25641025641025639</v>
      </c>
      <c r="E39" s="5">
        <f>Data!H34</f>
        <v>3</v>
      </c>
      <c r="F39" s="6">
        <f t="shared" ref="F39:F70" si="2">IF(B39=0,0,E39/B39)</f>
        <v>7.6923076923076927E-2</v>
      </c>
      <c r="G39" s="48" t="str">
        <f>Data!AV34</f>
        <v>Northern</v>
      </c>
    </row>
    <row r="40" spans="1:7" x14ac:dyDescent="0.2">
      <c r="A40" s="3" t="str">
        <f>Data!A35</f>
        <v>Cumberland</v>
      </c>
      <c r="B40" s="5">
        <f>Data!B35</f>
        <v>11</v>
      </c>
      <c r="C40" s="5">
        <f>Data!G35</f>
        <v>3</v>
      </c>
      <c r="D40" s="6">
        <f t="shared" si="1"/>
        <v>0.27272727272727271</v>
      </c>
      <c r="E40" s="5">
        <f>Data!H35</f>
        <v>3</v>
      </c>
      <c r="F40" s="6">
        <f t="shared" si="2"/>
        <v>0.27272727272727271</v>
      </c>
      <c r="G40" s="48" t="str">
        <f>Data!AV35</f>
        <v>Central</v>
      </c>
    </row>
    <row r="41" spans="1:7" x14ac:dyDescent="0.2">
      <c r="A41" s="3" t="str">
        <f>Data!A36</f>
        <v>Danville</v>
      </c>
      <c r="B41" s="5">
        <f>Data!B36</f>
        <v>46</v>
      </c>
      <c r="C41" s="5">
        <f>Data!G36</f>
        <v>16</v>
      </c>
      <c r="D41" s="6">
        <f t="shared" si="1"/>
        <v>0.34782608695652173</v>
      </c>
      <c r="E41" s="5">
        <f>Data!H36</f>
        <v>17</v>
      </c>
      <c r="F41" s="6">
        <f t="shared" si="2"/>
        <v>0.36956521739130432</v>
      </c>
      <c r="G41" s="48" t="str">
        <f>Data!AV36</f>
        <v>Piedmont</v>
      </c>
    </row>
    <row r="42" spans="1:7" x14ac:dyDescent="0.2">
      <c r="A42" s="3" t="str">
        <f>Data!A37</f>
        <v>Dickenson</v>
      </c>
      <c r="B42" s="5">
        <f>Data!B37</f>
        <v>31</v>
      </c>
      <c r="C42" s="5">
        <f>Data!G37</f>
        <v>9</v>
      </c>
      <c r="D42" s="6">
        <f t="shared" si="1"/>
        <v>0.29032258064516131</v>
      </c>
      <c r="E42" s="5">
        <f>Data!H37</f>
        <v>1</v>
      </c>
      <c r="F42" s="6">
        <f t="shared" si="2"/>
        <v>3.2258064516129031E-2</v>
      </c>
      <c r="G42" s="48" t="str">
        <f>Data!AV37</f>
        <v>Western</v>
      </c>
    </row>
    <row r="43" spans="1:7" x14ac:dyDescent="0.2">
      <c r="A43" s="3" t="str">
        <f>Data!A38</f>
        <v>Dinwiddie</v>
      </c>
      <c r="B43" s="5">
        <f>Data!B38</f>
        <v>14</v>
      </c>
      <c r="C43" s="5">
        <f>Data!G38</f>
        <v>1</v>
      </c>
      <c r="D43" s="6">
        <f t="shared" si="1"/>
        <v>7.1428571428571425E-2</v>
      </c>
      <c r="E43" s="5">
        <f>Data!H38</f>
        <v>1</v>
      </c>
      <c r="F43" s="6">
        <f t="shared" si="2"/>
        <v>7.1428571428571425E-2</v>
      </c>
      <c r="G43" s="48" t="str">
        <f>Data!AV38</f>
        <v>Eastern</v>
      </c>
    </row>
    <row r="44" spans="1:7" x14ac:dyDescent="0.2">
      <c r="A44" s="3" t="str">
        <f>Data!A39</f>
        <v>Emporia</v>
      </c>
      <c r="B44" s="5">
        <f>Data!B39</f>
        <v>0</v>
      </c>
      <c r="C44" s="5">
        <f>Data!G39</f>
        <v>0</v>
      </c>
      <c r="D44" s="6">
        <f t="shared" si="1"/>
        <v>0</v>
      </c>
      <c r="E44" s="5">
        <f>Data!H39</f>
        <v>0</v>
      </c>
      <c r="F44" s="6">
        <f t="shared" si="2"/>
        <v>0</v>
      </c>
      <c r="G44" s="48" t="str">
        <f>Data!AV39</f>
        <v>Eastern</v>
      </c>
    </row>
    <row r="45" spans="1:7" x14ac:dyDescent="0.2">
      <c r="A45" s="3" t="str">
        <f>Data!A40</f>
        <v>Essex</v>
      </c>
      <c r="B45" s="5">
        <f>Data!B40</f>
        <v>10</v>
      </c>
      <c r="C45" s="5">
        <f>Data!G40</f>
        <v>1</v>
      </c>
      <c r="D45" s="6">
        <f t="shared" si="1"/>
        <v>0.1</v>
      </c>
      <c r="E45" s="5">
        <f>Data!H40</f>
        <v>5</v>
      </c>
      <c r="F45" s="6">
        <f t="shared" si="2"/>
        <v>0.5</v>
      </c>
      <c r="G45" s="48" t="str">
        <f>Data!AV40</f>
        <v>Central</v>
      </c>
    </row>
    <row r="46" spans="1:7" x14ac:dyDescent="0.2">
      <c r="A46" s="3" t="str">
        <f>Data!A41</f>
        <v>Fairfax City</v>
      </c>
      <c r="B46" s="5">
        <f>Data!B41</f>
        <v>0</v>
      </c>
      <c r="C46" s="5">
        <f>Data!G41</f>
        <v>0</v>
      </c>
      <c r="D46" s="6">
        <f t="shared" si="1"/>
        <v>0</v>
      </c>
      <c r="E46" s="5">
        <f>Data!H41</f>
        <v>0</v>
      </c>
      <c r="F46" s="6">
        <f t="shared" si="2"/>
        <v>0</v>
      </c>
      <c r="G46" s="48" t="str">
        <f>Data!AV41</f>
        <v>Northern</v>
      </c>
    </row>
    <row r="47" spans="1:7" x14ac:dyDescent="0.2">
      <c r="A47" s="3" t="str">
        <f>Data!A42</f>
        <v>Fairfax County</v>
      </c>
      <c r="B47" s="5">
        <f>Data!B42</f>
        <v>176</v>
      </c>
      <c r="C47" s="5">
        <f>Data!G42</f>
        <v>26</v>
      </c>
      <c r="D47" s="6">
        <f t="shared" si="1"/>
        <v>0.14772727272727273</v>
      </c>
      <c r="E47" s="5">
        <f>Data!H42</f>
        <v>24</v>
      </c>
      <c r="F47" s="6">
        <f t="shared" si="2"/>
        <v>0.13636363636363635</v>
      </c>
      <c r="G47" s="48" t="str">
        <f>Data!AV42</f>
        <v>Northern</v>
      </c>
    </row>
    <row r="48" spans="1:7" x14ac:dyDescent="0.2">
      <c r="A48" s="3" t="str">
        <f>Data!A43</f>
        <v>Falls Church</v>
      </c>
      <c r="B48" s="5">
        <f>Data!B43</f>
        <v>0</v>
      </c>
      <c r="C48" s="5">
        <f>Data!G43</f>
        <v>0</v>
      </c>
      <c r="D48" s="6">
        <f t="shared" si="1"/>
        <v>0</v>
      </c>
      <c r="E48" s="5">
        <f>Data!H43</f>
        <v>0</v>
      </c>
      <c r="F48" s="6">
        <f t="shared" si="2"/>
        <v>0</v>
      </c>
      <c r="G48" s="48" t="str">
        <f>Data!AV43</f>
        <v>Northern</v>
      </c>
    </row>
    <row r="49" spans="1:7" x14ac:dyDescent="0.2">
      <c r="A49" s="3" t="str">
        <f>Data!A44</f>
        <v>Fauquier</v>
      </c>
      <c r="B49" s="5">
        <f>Data!B44</f>
        <v>47</v>
      </c>
      <c r="C49" s="5">
        <f>Data!G44</f>
        <v>8</v>
      </c>
      <c r="D49" s="6">
        <f t="shared" si="1"/>
        <v>0.1702127659574468</v>
      </c>
      <c r="E49" s="5">
        <f>Data!H44</f>
        <v>9</v>
      </c>
      <c r="F49" s="6">
        <f t="shared" si="2"/>
        <v>0.19148936170212766</v>
      </c>
      <c r="G49" s="48" t="str">
        <f>Data!AV44</f>
        <v>Northern</v>
      </c>
    </row>
    <row r="50" spans="1:7" x14ac:dyDescent="0.2">
      <c r="A50" s="3" t="str">
        <f>Data!A45</f>
        <v>Floyd</v>
      </c>
      <c r="B50" s="5">
        <f>Data!B45</f>
        <v>17</v>
      </c>
      <c r="C50" s="5">
        <f>Data!G45</f>
        <v>2</v>
      </c>
      <c r="D50" s="6">
        <f t="shared" si="1"/>
        <v>0.11764705882352941</v>
      </c>
      <c r="E50" s="5">
        <f>Data!H45</f>
        <v>5</v>
      </c>
      <c r="F50" s="6">
        <f t="shared" si="2"/>
        <v>0.29411764705882354</v>
      </c>
      <c r="G50" s="48" t="str">
        <f>Data!AV45</f>
        <v>Western</v>
      </c>
    </row>
    <row r="51" spans="1:7" x14ac:dyDescent="0.2">
      <c r="A51" s="3" t="str">
        <f>Data!A46</f>
        <v>Fluvanna</v>
      </c>
      <c r="B51" s="5">
        <f>Data!B46</f>
        <v>17</v>
      </c>
      <c r="C51" s="5">
        <f>Data!G46</f>
        <v>3</v>
      </c>
      <c r="D51" s="6">
        <f t="shared" si="1"/>
        <v>0.17647058823529413</v>
      </c>
      <c r="E51" s="5">
        <f>Data!H46</f>
        <v>2</v>
      </c>
      <c r="F51" s="6">
        <f t="shared" si="2"/>
        <v>0.11764705882352941</v>
      </c>
      <c r="G51" s="48" t="str">
        <f>Data!AV46</f>
        <v>Central</v>
      </c>
    </row>
    <row r="52" spans="1:7" x14ac:dyDescent="0.2">
      <c r="A52" s="3" t="str">
        <f>Data!A47</f>
        <v>Franklin City</v>
      </c>
      <c r="B52" s="5">
        <f>Data!B47</f>
        <v>7</v>
      </c>
      <c r="C52" s="5">
        <f>Data!G47</f>
        <v>1</v>
      </c>
      <c r="D52" s="6">
        <f t="shared" si="1"/>
        <v>0.14285714285714285</v>
      </c>
      <c r="E52" s="5">
        <f>Data!H47</f>
        <v>2</v>
      </c>
      <c r="F52" s="6">
        <f t="shared" si="2"/>
        <v>0.2857142857142857</v>
      </c>
      <c r="G52" s="48" t="str">
        <f>Data!AV47</f>
        <v>Eastern</v>
      </c>
    </row>
    <row r="53" spans="1:7" x14ac:dyDescent="0.2">
      <c r="A53" s="3" t="str">
        <f>Data!A48</f>
        <v>Franklin County</v>
      </c>
      <c r="B53" s="5">
        <f>Data!B48</f>
        <v>85</v>
      </c>
      <c r="C53" s="5">
        <f>Data!G48</f>
        <v>12</v>
      </c>
      <c r="D53" s="6">
        <f t="shared" si="1"/>
        <v>0.14117647058823529</v>
      </c>
      <c r="E53" s="5">
        <f>Data!H48</f>
        <v>19</v>
      </c>
      <c r="F53" s="6">
        <f t="shared" si="2"/>
        <v>0.22352941176470589</v>
      </c>
      <c r="G53" s="48" t="str">
        <f>Data!AV48</f>
        <v>Piedmont</v>
      </c>
    </row>
    <row r="54" spans="1:7" x14ac:dyDescent="0.2">
      <c r="A54" s="3" t="str">
        <f>Data!A49</f>
        <v>Frederick</v>
      </c>
      <c r="B54" s="5">
        <f>Data!B49</f>
        <v>44</v>
      </c>
      <c r="C54" s="5">
        <f>Data!G49</f>
        <v>9</v>
      </c>
      <c r="D54" s="6">
        <f t="shared" si="1"/>
        <v>0.20454545454545456</v>
      </c>
      <c r="E54" s="5">
        <f>Data!H49</f>
        <v>8</v>
      </c>
      <c r="F54" s="6">
        <f t="shared" si="2"/>
        <v>0.18181818181818182</v>
      </c>
      <c r="G54" s="48" t="str">
        <f>Data!AV49</f>
        <v>Northern</v>
      </c>
    </row>
    <row r="55" spans="1:7" x14ac:dyDescent="0.2">
      <c r="A55" s="3" t="str">
        <f>Data!A50</f>
        <v>Fredericksburg</v>
      </c>
      <c r="B55" s="5">
        <f>Data!B50</f>
        <v>42</v>
      </c>
      <c r="C55" s="5">
        <f>Data!G50</f>
        <v>6</v>
      </c>
      <c r="D55" s="6">
        <f t="shared" si="1"/>
        <v>0.14285714285714285</v>
      </c>
      <c r="E55" s="5">
        <f>Data!H50</f>
        <v>7</v>
      </c>
      <c r="F55" s="6">
        <f t="shared" si="2"/>
        <v>0.16666666666666666</v>
      </c>
      <c r="G55" s="48" t="str">
        <f>Data!AV50</f>
        <v>Northern</v>
      </c>
    </row>
    <row r="56" spans="1:7" x14ac:dyDescent="0.2">
      <c r="A56" s="3" t="str">
        <f>Data!A51</f>
        <v>Galax</v>
      </c>
      <c r="B56" s="5">
        <f>Data!B51</f>
        <v>56</v>
      </c>
      <c r="C56" s="5">
        <f>Data!G51</f>
        <v>8</v>
      </c>
      <c r="D56" s="6">
        <f t="shared" si="1"/>
        <v>0.14285714285714285</v>
      </c>
      <c r="E56" s="5">
        <f>Data!H51</f>
        <v>6</v>
      </c>
      <c r="F56" s="6">
        <f t="shared" si="2"/>
        <v>0.10714285714285714</v>
      </c>
      <c r="G56" s="48" t="str">
        <f>Data!AV51</f>
        <v>Western</v>
      </c>
    </row>
    <row r="57" spans="1:7" x14ac:dyDescent="0.2">
      <c r="A57" s="3" t="str">
        <f>Data!A52</f>
        <v>Giles</v>
      </c>
      <c r="B57" s="5">
        <f>Data!B52</f>
        <v>42</v>
      </c>
      <c r="C57" s="5">
        <f>Data!G52</f>
        <v>8</v>
      </c>
      <c r="D57" s="6">
        <f t="shared" si="1"/>
        <v>0.19047619047619047</v>
      </c>
      <c r="E57" s="5">
        <f>Data!H52</f>
        <v>3</v>
      </c>
      <c r="F57" s="6">
        <f t="shared" si="2"/>
        <v>7.1428571428571425E-2</v>
      </c>
      <c r="G57" s="48" t="str">
        <f>Data!AV52</f>
        <v>Western</v>
      </c>
    </row>
    <row r="58" spans="1:7" x14ac:dyDescent="0.2">
      <c r="A58" s="3" t="str">
        <f>Data!A53</f>
        <v>Gloucester</v>
      </c>
      <c r="B58" s="5">
        <f>Data!B53</f>
        <v>23</v>
      </c>
      <c r="C58" s="5">
        <f>Data!G53</f>
        <v>2</v>
      </c>
      <c r="D58" s="6">
        <f t="shared" si="1"/>
        <v>8.6956521739130432E-2</v>
      </c>
      <c r="E58" s="5">
        <f>Data!H53</f>
        <v>2</v>
      </c>
      <c r="F58" s="6">
        <f t="shared" si="2"/>
        <v>8.6956521739130432E-2</v>
      </c>
      <c r="G58" s="48" t="str">
        <f>Data!AV53</f>
        <v>Eastern</v>
      </c>
    </row>
    <row r="59" spans="1:7" x14ac:dyDescent="0.2">
      <c r="A59" s="3" t="str">
        <f>Data!A54</f>
        <v>Goochland</v>
      </c>
      <c r="B59" s="5">
        <f>Data!B54</f>
        <v>9</v>
      </c>
      <c r="C59" s="5">
        <f>Data!G54</f>
        <v>5</v>
      </c>
      <c r="D59" s="6">
        <f t="shared" si="1"/>
        <v>0.55555555555555558</v>
      </c>
      <c r="E59" s="5">
        <f>Data!H54</f>
        <v>1</v>
      </c>
      <c r="F59" s="6">
        <f t="shared" si="2"/>
        <v>0.1111111111111111</v>
      </c>
      <c r="G59" s="48" t="str">
        <f>Data!AV54</f>
        <v>Central</v>
      </c>
    </row>
    <row r="60" spans="1:7" x14ac:dyDescent="0.2">
      <c r="A60" s="3" t="str">
        <f>Data!A55</f>
        <v>Grayson</v>
      </c>
      <c r="B60" s="5">
        <f>Data!B55</f>
        <v>24</v>
      </c>
      <c r="C60" s="5">
        <f>Data!G55</f>
        <v>2</v>
      </c>
      <c r="D60" s="6">
        <f t="shared" si="1"/>
        <v>8.3333333333333329E-2</v>
      </c>
      <c r="E60" s="5">
        <f>Data!H55</f>
        <v>4</v>
      </c>
      <c r="F60" s="6">
        <f t="shared" si="2"/>
        <v>0.16666666666666666</v>
      </c>
      <c r="G60" s="48" t="str">
        <f>Data!AV55</f>
        <v>Western</v>
      </c>
    </row>
    <row r="61" spans="1:7" x14ac:dyDescent="0.2">
      <c r="A61" s="3" t="str">
        <f>Data!A56</f>
        <v>Greene</v>
      </c>
      <c r="B61" s="5">
        <f>Data!B56</f>
        <v>15</v>
      </c>
      <c r="C61" s="5">
        <f>Data!G56</f>
        <v>3</v>
      </c>
      <c r="D61" s="6">
        <f t="shared" si="1"/>
        <v>0.2</v>
      </c>
      <c r="E61" s="5">
        <f>Data!H56</f>
        <v>4</v>
      </c>
      <c r="F61" s="6">
        <f t="shared" si="2"/>
        <v>0.26666666666666666</v>
      </c>
      <c r="G61" s="48" t="str">
        <f>Data!AV56</f>
        <v>Northern</v>
      </c>
    </row>
    <row r="62" spans="1:7" x14ac:dyDescent="0.2">
      <c r="A62" s="3" t="str">
        <f>Data!A57</f>
        <v>Greensville</v>
      </c>
      <c r="B62" s="5">
        <f>Data!B57</f>
        <v>15</v>
      </c>
      <c r="C62" s="5">
        <f>Data!G57</f>
        <v>4</v>
      </c>
      <c r="D62" s="6">
        <f t="shared" si="1"/>
        <v>0.26666666666666666</v>
      </c>
      <c r="E62" s="5">
        <f>Data!H57</f>
        <v>0</v>
      </c>
      <c r="F62" s="6">
        <f t="shared" si="2"/>
        <v>0</v>
      </c>
      <c r="G62" s="48" t="str">
        <f>Data!AV57</f>
        <v>Eastern</v>
      </c>
    </row>
    <row r="63" spans="1:7" x14ac:dyDescent="0.2">
      <c r="A63" s="3" t="str">
        <f>Data!A58</f>
        <v>Halifax</v>
      </c>
      <c r="B63" s="5">
        <f>Data!B58</f>
        <v>38</v>
      </c>
      <c r="C63" s="5">
        <f>Data!G58</f>
        <v>11</v>
      </c>
      <c r="D63" s="6">
        <f t="shared" si="1"/>
        <v>0.28947368421052633</v>
      </c>
      <c r="E63" s="5">
        <f>Data!H58</f>
        <v>6</v>
      </c>
      <c r="F63" s="6">
        <f t="shared" si="2"/>
        <v>0.15789473684210525</v>
      </c>
      <c r="G63" s="48" t="str">
        <f>Data!AV58</f>
        <v>Piedmont</v>
      </c>
    </row>
    <row r="64" spans="1:7" x14ac:dyDescent="0.2">
      <c r="A64" s="3" t="str">
        <f>Data!A59</f>
        <v>Hampton</v>
      </c>
      <c r="B64" s="5">
        <f>Data!B59</f>
        <v>52</v>
      </c>
      <c r="C64" s="5">
        <f>Data!G59</f>
        <v>3</v>
      </c>
      <c r="D64" s="6">
        <f t="shared" si="1"/>
        <v>5.7692307692307696E-2</v>
      </c>
      <c r="E64" s="5">
        <f>Data!H59</f>
        <v>1</v>
      </c>
      <c r="F64" s="6">
        <f t="shared" si="2"/>
        <v>1.9230769230769232E-2</v>
      </c>
      <c r="G64" s="48" t="str">
        <f>Data!AV59</f>
        <v>Eastern</v>
      </c>
    </row>
    <row r="65" spans="1:7" x14ac:dyDescent="0.2">
      <c r="A65" s="3" t="str">
        <f>Data!A60</f>
        <v>Hanover</v>
      </c>
      <c r="B65" s="5">
        <f>Data!B60</f>
        <v>25</v>
      </c>
      <c r="C65" s="5">
        <f>Data!G60</f>
        <v>7</v>
      </c>
      <c r="D65" s="6">
        <f t="shared" si="1"/>
        <v>0.28000000000000003</v>
      </c>
      <c r="E65" s="5">
        <f>Data!H60</f>
        <v>7</v>
      </c>
      <c r="F65" s="6">
        <f t="shared" si="2"/>
        <v>0.28000000000000003</v>
      </c>
      <c r="G65" s="48" t="str">
        <f>Data!AV60</f>
        <v>Central</v>
      </c>
    </row>
    <row r="66" spans="1:7" x14ac:dyDescent="0.2">
      <c r="A66" s="3" t="str">
        <f>Data!A61</f>
        <v>Harrisonburg</v>
      </c>
      <c r="B66" s="5">
        <f>Data!B61</f>
        <v>0</v>
      </c>
      <c r="C66" s="5">
        <f>Data!G61</f>
        <v>0</v>
      </c>
      <c r="D66" s="6">
        <f t="shared" si="1"/>
        <v>0</v>
      </c>
      <c r="E66" s="5">
        <f>Data!H61</f>
        <v>0</v>
      </c>
      <c r="F66" s="6">
        <f t="shared" si="2"/>
        <v>0</v>
      </c>
      <c r="G66" s="48" t="str">
        <f>Data!AV61</f>
        <v>Northern</v>
      </c>
    </row>
    <row r="67" spans="1:7" x14ac:dyDescent="0.2">
      <c r="A67" s="3" t="str">
        <f>Data!A62</f>
        <v>Henrico</v>
      </c>
      <c r="B67" s="5">
        <f>Data!B62</f>
        <v>107</v>
      </c>
      <c r="C67" s="5">
        <f>Data!G62</f>
        <v>24</v>
      </c>
      <c r="D67" s="6">
        <f t="shared" si="1"/>
        <v>0.22429906542056074</v>
      </c>
      <c r="E67" s="5">
        <f>Data!H62</f>
        <v>34</v>
      </c>
      <c r="F67" s="6">
        <f t="shared" si="2"/>
        <v>0.31775700934579437</v>
      </c>
      <c r="G67" s="48" t="str">
        <f>Data!AV62</f>
        <v>Central</v>
      </c>
    </row>
    <row r="68" spans="1:7" x14ac:dyDescent="0.2">
      <c r="A68" s="3" t="str">
        <f>Data!A63</f>
        <v>Henry</v>
      </c>
      <c r="B68" s="5">
        <f>Data!B63</f>
        <v>51</v>
      </c>
      <c r="C68" s="5">
        <f>Data!G63</f>
        <v>6</v>
      </c>
      <c r="D68" s="6">
        <f t="shared" si="1"/>
        <v>0.11764705882352941</v>
      </c>
      <c r="E68" s="5">
        <f>Data!H63</f>
        <v>7</v>
      </c>
      <c r="F68" s="6">
        <f t="shared" si="2"/>
        <v>0.13725490196078433</v>
      </c>
      <c r="G68" s="48" t="str">
        <f>Data!AV63</f>
        <v>Piedmont</v>
      </c>
    </row>
    <row r="69" spans="1:7" x14ac:dyDescent="0.2">
      <c r="A69" s="3" t="str">
        <f>Data!A64</f>
        <v>Highland</v>
      </c>
      <c r="B69" s="5">
        <f>Data!B64</f>
        <v>2</v>
      </c>
      <c r="C69" s="5">
        <f>Data!G64</f>
        <v>0</v>
      </c>
      <c r="D69" s="6">
        <f t="shared" si="1"/>
        <v>0</v>
      </c>
      <c r="E69" s="5">
        <f>Data!H64</f>
        <v>0</v>
      </c>
      <c r="F69" s="6">
        <f t="shared" si="2"/>
        <v>0</v>
      </c>
      <c r="G69" s="48" t="str">
        <f>Data!AV64</f>
        <v>Piedmont</v>
      </c>
    </row>
    <row r="70" spans="1:7" x14ac:dyDescent="0.2">
      <c r="A70" s="3" t="str">
        <f>Data!A65</f>
        <v>Hopewell</v>
      </c>
      <c r="B70" s="5">
        <f>Data!B65</f>
        <v>21</v>
      </c>
      <c r="C70" s="5">
        <f>Data!G65</f>
        <v>3</v>
      </c>
      <c r="D70" s="6">
        <f t="shared" si="1"/>
        <v>0.14285714285714285</v>
      </c>
      <c r="E70" s="5">
        <f>Data!H65</f>
        <v>0</v>
      </c>
      <c r="F70" s="6">
        <f t="shared" si="2"/>
        <v>0</v>
      </c>
      <c r="G70" s="48" t="str">
        <f>Data!AV65</f>
        <v>Central</v>
      </c>
    </row>
    <row r="71" spans="1:7" x14ac:dyDescent="0.2">
      <c r="A71" s="3" t="str">
        <f>Data!A66</f>
        <v>Isle Of Wight</v>
      </c>
      <c r="B71" s="5">
        <f>Data!B66</f>
        <v>8</v>
      </c>
      <c r="C71" s="5">
        <f>Data!G66</f>
        <v>1</v>
      </c>
      <c r="D71" s="6">
        <f t="shared" si="1"/>
        <v>0.125</v>
      </c>
      <c r="E71" s="5">
        <f>Data!H66</f>
        <v>2</v>
      </c>
      <c r="F71" s="6">
        <f t="shared" ref="F71:F102" si="3">IF(B71=0,0,E71/B71)</f>
        <v>0.25</v>
      </c>
      <c r="G71" s="48" t="str">
        <f>Data!AV66</f>
        <v>Eastern</v>
      </c>
    </row>
    <row r="72" spans="1:7" x14ac:dyDescent="0.2">
      <c r="A72" s="3" t="str">
        <f>Data!A67</f>
        <v>James City</v>
      </c>
      <c r="B72" s="5">
        <f>Data!B67</f>
        <v>14</v>
      </c>
      <c r="C72" s="5">
        <f>Data!G67</f>
        <v>5</v>
      </c>
      <c r="D72" s="6">
        <f t="shared" ref="D72:D135" si="4">IF(B72=0,0,C72/B72)</f>
        <v>0.35714285714285715</v>
      </c>
      <c r="E72" s="5">
        <f>Data!H67</f>
        <v>3</v>
      </c>
      <c r="F72" s="6">
        <f t="shared" si="3"/>
        <v>0.21428571428571427</v>
      </c>
      <c r="G72" s="48" t="str">
        <f>Data!AV67</f>
        <v>Eastern</v>
      </c>
    </row>
    <row r="73" spans="1:7" x14ac:dyDescent="0.2">
      <c r="A73" s="3" t="str">
        <f>Data!A68</f>
        <v>King And Queen</v>
      </c>
      <c r="B73" s="5">
        <f>Data!B68</f>
        <v>3</v>
      </c>
      <c r="C73" s="5">
        <f>Data!G68</f>
        <v>0</v>
      </c>
      <c r="D73" s="6">
        <f t="shared" si="4"/>
        <v>0</v>
      </c>
      <c r="E73" s="5">
        <f>Data!H68</f>
        <v>0</v>
      </c>
      <c r="F73" s="6">
        <f t="shared" si="3"/>
        <v>0</v>
      </c>
      <c r="G73" s="48" t="str">
        <f>Data!AV68</f>
        <v>Central</v>
      </c>
    </row>
    <row r="74" spans="1:7" x14ac:dyDescent="0.2">
      <c r="A74" s="3" t="str">
        <f>Data!A69</f>
        <v>King George</v>
      </c>
      <c r="B74" s="5">
        <f>Data!B69</f>
        <v>14</v>
      </c>
      <c r="C74" s="5">
        <f>Data!G69</f>
        <v>2</v>
      </c>
      <c r="D74" s="6">
        <f t="shared" si="4"/>
        <v>0.14285714285714285</v>
      </c>
      <c r="E74" s="5">
        <f>Data!H69</f>
        <v>4</v>
      </c>
      <c r="F74" s="6">
        <f t="shared" si="3"/>
        <v>0.2857142857142857</v>
      </c>
      <c r="G74" s="48" t="str">
        <f>Data!AV69</f>
        <v>Northern</v>
      </c>
    </row>
    <row r="75" spans="1:7" x14ac:dyDescent="0.2">
      <c r="A75" s="3" t="str">
        <f>Data!A70</f>
        <v>King William</v>
      </c>
      <c r="B75" s="5">
        <f>Data!B70</f>
        <v>3</v>
      </c>
      <c r="C75" s="5">
        <f>Data!G70</f>
        <v>0</v>
      </c>
      <c r="D75" s="6">
        <f t="shared" si="4"/>
        <v>0</v>
      </c>
      <c r="E75" s="5">
        <f>Data!H70</f>
        <v>1</v>
      </c>
      <c r="F75" s="6">
        <f t="shared" si="3"/>
        <v>0.33333333333333331</v>
      </c>
      <c r="G75" s="48" t="str">
        <f>Data!AV70</f>
        <v>Central</v>
      </c>
    </row>
    <row r="76" spans="1:7" x14ac:dyDescent="0.2">
      <c r="A76" s="3" t="str">
        <f>Data!A71</f>
        <v>Lancaster</v>
      </c>
      <c r="B76" s="5">
        <f>Data!B71</f>
        <v>5</v>
      </c>
      <c r="C76" s="5">
        <f>Data!G71</f>
        <v>1</v>
      </c>
      <c r="D76" s="6">
        <f t="shared" si="4"/>
        <v>0.2</v>
      </c>
      <c r="E76" s="5">
        <f>Data!H71</f>
        <v>1</v>
      </c>
      <c r="F76" s="6">
        <f t="shared" si="3"/>
        <v>0.2</v>
      </c>
      <c r="G76" s="48" t="str">
        <f>Data!AV71</f>
        <v>Central</v>
      </c>
    </row>
    <row r="77" spans="1:7" x14ac:dyDescent="0.2">
      <c r="A77" s="3" t="str">
        <f>Data!A72</f>
        <v>Lee</v>
      </c>
      <c r="B77" s="5">
        <f>Data!B72</f>
        <v>46</v>
      </c>
      <c r="C77" s="5">
        <f>Data!G72</f>
        <v>8</v>
      </c>
      <c r="D77" s="6">
        <f t="shared" si="4"/>
        <v>0.17391304347826086</v>
      </c>
      <c r="E77" s="5">
        <f>Data!H72</f>
        <v>6</v>
      </c>
      <c r="F77" s="6">
        <f t="shared" si="3"/>
        <v>0.13043478260869565</v>
      </c>
      <c r="G77" s="48" t="str">
        <f>Data!AV72</f>
        <v>Western</v>
      </c>
    </row>
    <row r="78" spans="1:7" x14ac:dyDescent="0.2">
      <c r="A78" s="3" t="str">
        <f>Data!A73</f>
        <v>Lexington</v>
      </c>
      <c r="B78" s="5">
        <f>Data!B73</f>
        <v>0</v>
      </c>
      <c r="C78" s="5">
        <f>Data!G73</f>
        <v>0</v>
      </c>
      <c r="D78" s="6">
        <f t="shared" si="4"/>
        <v>0</v>
      </c>
      <c r="E78" s="5">
        <f>Data!H73</f>
        <v>0</v>
      </c>
      <c r="F78" s="6">
        <f t="shared" si="3"/>
        <v>0</v>
      </c>
      <c r="G78" s="48" t="str">
        <f>Data!AV73</f>
        <v>Piedmont</v>
      </c>
    </row>
    <row r="79" spans="1:7" x14ac:dyDescent="0.2">
      <c r="A79" s="3" t="str">
        <f>Data!A74</f>
        <v>Loudoun</v>
      </c>
      <c r="B79" s="5">
        <f>Data!B74</f>
        <v>48</v>
      </c>
      <c r="C79" s="5">
        <f>Data!G74</f>
        <v>19</v>
      </c>
      <c r="D79" s="6">
        <f t="shared" si="4"/>
        <v>0.39583333333333331</v>
      </c>
      <c r="E79" s="5">
        <f>Data!H74</f>
        <v>7</v>
      </c>
      <c r="F79" s="6">
        <f t="shared" si="3"/>
        <v>0.14583333333333334</v>
      </c>
      <c r="G79" s="48" t="str">
        <f>Data!AV74</f>
        <v>Northern</v>
      </c>
    </row>
    <row r="80" spans="1:7" x14ac:dyDescent="0.2">
      <c r="A80" s="3" t="str">
        <f>Data!A75</f>
        <v>Louisa</v>
      </c>
      <c r="B80" s="5">
        <f>Data!B75</f>
        <v>32</v>
      </c>
      <c r="C80" s="5">
        <f>Data!G75</f>
        <v>2</v>
      </c>
      <c r="D80" s="6">
        <f t="shared" si="4"/>
        <v>6.25E-2</v>
      </c>
      <c r="E80" s="5">
        <f>Data!H75</f>
        <v>4</v>
      </c>
      <c r="F80" s="6">
        <f t="shared" si="3"/>
        <v>0.125</v>
      </c>
      <c r="G80" s="48" t="str">
        <f>Data!AV75</f>
        <v>Northern</v>
      </c>
    </row>
    <row r="81" spans="1:7" x14ac:dyDescent="0.2">
      <c r="A81" s="3" t="str">
        <f>Data!A76</f>
        <v>Lunenburg</v>
      </c>
      <c r="B81" s="5">
        <f>Data!B76</f>
        <v>10</v>
      </c>
      <c r="C81" s="5">
        <f>Data!G76</f>
        <v>2</v>
      </c>
      <c r="D81" s="6">
        <f t="shared" si="4"/>
        <v>0.2</v>
      </c>
      <c r="E81" s="5">
        <f>Data!H76</f>
        <v>3</v>
      </c>
      <c r="F81" s="6">
        <f t="shared" si="3"/>
        <v>0.3</v>
      </c>
      <c r="G81" s="48" t="str">
        <f>Data!AV76</f>
        <v>Central</v>
      </c>
    </row>
    <row r="82" spans="1:7" x14ac:dyDescent="0.2">
      <c r="A82" s="3" t="str">
        <f>Data!A77</f>
        <v>Lynchburg</v>
      </c>
      <c r="B82" s="5">
        <f>Data!B77</f>
        <v>134</v>
      </c>
      <c r="C82" s="5">
        <f>Data!G77</f>
        <v>19</v>
      </c>
      <c r="D82" s="6">
        <f t="shared" si="4"/>
        <v>0.1417910447761194</v>
      </c>
      <c r="E82" s="5">
        <f>Data!H77</f>
        <v>24</v>
      </c>
      <c r="F82" s="6">
        <f t="shared" si="3"/>
        <v>0.17910447761194029</v>
      </c>
      <c r="G82" s="48" t="str">
        <f>Data!AV77</f>
        <v>Piedmont</v>
      </c>
    </row>
    <row r="83" spans="1:7" x14ac:dyDescent="0.2">
      <c r="A83" s="3" t="str">
        <f>Data!A78</f>
        <v>Madison</v>
      </c>
      <c r="B83" s="5">
        <f>Data!B78</f>
        <v>47</v>
      </c>
      <c r="C83" s="5">
        <f>Data!G78</f>
        <v>5</v>
      </c>
      <c r="D83" s="6">
        <f t="shared" si="4"/>
        <v>0.10638297872340426</v>
      </c>
      <c r="E83" s="5">
        <f>Data!H78</f>
        <v>2</v>
      </c>
      <c r="F83" s="6">
        <f t="shared" si="3"/>
        <v>4.2553191489361701E-2</v>
      </c>
      <c r="G83" s="48" t="str">
        <f>Data!AV78</f>
        <v>Northern</v>
      </c>
    </row>
    <row r="84" spans="1:7" x14ac:dyDescent="0.2">
      <c r="A84" s="3" t="str">
        <f>Data!A79</f>
        <v>Manassas</v>
      </c>
      <c r="B84" s="5">
        <f>Data!B79</f>
        <v>19</v>
      </c>
      <c r="C84" s="5">
        <f>Data!G79</f>
        <v>3</v>
      </c>
      <c r="D84" s="6">
        <f t="shared" si="4"/>
        <v>0.15789473684210525</v>
      </c>
      <c r="E84" s="5">
        <f>Data!H79</f>
        <v>4</v>
      </c>
      <c r="F84" s="6">
        <f t="shared" si="3"/>
        <v>0.21052631578947367</v>
      </c>
      <c r="G84" s="48" t="str">
        <f>Data!AV79</f>
        <v>Northern</v>
      </c>
    </row>
    <row r="85" spans="1:7" x14ac:dyDescent="0.2">
      <c r="A85" s="3" t="str">
        <f>Data!A80</f>
        <v>Manassas Park</v>
      </c>
      <c r="B85" s="5">
        <f>Data!B80</f>
        <v>4</v>
      </c>
      <c r="C85" s="5">
        <f>Data!G80</f>
        <v>1</v>
      </c>
      <c r="D85" s="6">
        <f t="shared" si="4"/>
        <v>0.25</v>
      </c>
      <c r="E85" s="5">
        <f>Data!H80</f>
        <v>0</v>
      </c>
      <c r="F85" s="6">
        <f t="shared" si="3"/>
        <v>0</v>
      </c>
      <c r="G85" s="48" t="str">
        <f>Data!AV80</f>
        <v>Northern</v>
      </c>
    </row>
    <row r="86" spans="1:7" x14ac:dyDescent="0.2">
      <c r="A86" s="3" t="str">
        <f>Data!A81</f>
        <v>Martinsville</v>
      </c>
      <c r="B86" s="5">
        <f>Data!B81</f>
        <v>0</v>
      </c>
      <c r="C86" s="5">
        <f>Data!G81</f>
        <v>0</v>
      </c>
      <c r="D86" s="6">
        <f t="shared" si="4"/>
        <v>0</v>
      </c>
      <c r="E86" s="5">
        <f>Data!H81</f>
        <v>0</v>
      </c>
      <c r="F86" s="6">
        <f t="shared" si="3"/>
        <v>0</v>
      </c>
      <c r="G86" s="48" t="str">
        <f>Data!AV81</f>
        <v>Piedmont</v>
      </c>
    </row>
    <row r="87" spans="1:7" x14ac:dyDescent="0.2">
      <c r="A87" s="3" t="str">
        <f>Data!A82</f>
        <v>Mathews</v>
      </c>
      <c r="B87" s="5">
        <f>Data!B82</f>
        <v>8</v>
      </c>
      <c r="C87" s="5">
        <f>Data!G82</f>
        <v>0</v>
      </c>
      <c r="D87" s="6">
        <f t="shared" si="4"/>
        <v>0</v>
      </c>
      <c r="E87" s="5">
        <f>Data!H82</f>
        <v>0</v>
      </c>
      <c r="F87" s="6">
        <f t="shared" si="3"/>
        <v>0</v>
      </c>
      <c r="G87" s="48" t="str">
        <f>Data!AV82</f>
        <v>Eastern</v>
      </c>
    </row>
    <row r="88" spans="1:7" x14ac:dyDescent="0.2">
      <c r="A88" s="3" t="str">
        <f>Data!A83</f>
        <v>Mecklenburg</v>
      </c>
      <c r="B88" s="5">
        <f>Data!B83</f>
        <v>12</v>
      </c>
      <c r="C88" s="5">
        <f>Data!G83</f>
        <v>5</v>
      </c>
      <c r="D88" s="6">
        <f t="shared" si="4"/>
        <v>0.41666666666666669</v>
      </c>
      <c r="E88" s="5">
        <f>Data!H83</f>
        <v>5</v>
      </c>
      <c r="F88" s="6">
        <f t="shared" si="3"/>
        <v>0.41666666666666669</v>
      </c>
      <c r="G88" s="48" t="str">
        <f>Data!AV83</f>
        <v>Piedmont</v>
      </c>
    </row>
    <row r="89" spans="1:7" x14ac:dyDescent="0.2">
      <c r="A89" s="3" t="str">
        <f>Data!A84</f>
        <v>Middlesex</v>
      </c>
      <c r="B89" s="5">
        <f>Data!B84</f>
        <v>8</v>
      </c>
      <c r="C89" s="5">
        <f>Data!G84</f>
        <v>0</v>
      </c>
      <c r="D89" s="6">
        <f t="shared" si="4"/>
        <v>0</v>
      </c>
      <c r="E89" s="5">
        <f>Data!H84</f>
        <v>0</v>
      </c>
      <c r="F89" s="6">
        <f t="shared" si="3"/>
        <v>0</v>
      </c>
      <c r="G89" s="48" t="str">
        <f>Data!AV84</f>
        <v>Central</v>
      </c>
    </row>
    <row r="90" spans="1:7" x14ac:dyDescent="0.2">
      <c r="A90" s="3" t="str">
        <f>Data!A85</f>
        <v>Montgomery</v>
      </c>
      <c r="B90" s="5">
        <f>Data!B85</f>
        <v>33</v>
      </c>
      <c r="C90" s="5">
        <f>Data!G85</f>
        <v>3</v>
      </c>
      <c r="D90" s="6">
        <f t="shared" si="4"/>
        <v>9.0909090909090912E-2</v>
      </c>
      <c r="E90" s="5">
        <f>Data!H85</f>
        <v>4</v>
      </c>
      <c r="F90" s="6">
        <f t="shared" si="3"/>
        <v>0.12121212121212122</v>
      </c>
      <c r="G90" s="48" t="str">
        <f>Data!AV85</f>
        <v>Western</v>
      </c>
    </row>
    <row r="91" spans="1:7" x14ac:dyDescent="0.2">
      <c r="A91" s="3" t="str">
        <f>Data!A86</f>
        <v>Nelson</v>
      </c>
      <c r="B91" s="5">
        <f>Data!B86</f>
        <v>14</v>
      </c>
      <c r="C91" s="5">
        <f>Data!G86</f>
        <v>0</v>
      </c>
      <c r="D91" s="6">
        <f t="shared" si="4"/>
        <v>0</v>
      </c>
      <c r="E91" s="5">
        <f>Data!H86</f>
        <v>1</v>
      </c>
      <c r="F91" s="6">
        <f t="shared" si="3"/>
        <v>7.1428571428571425E-2</v>
      </c>
      <c r="G91" s="48" t="str">
        <f>Data!AV86</f>
        <v>Piedmont</v>
      </c>
    </row>
    <row r="92" spans="1:7" x14ac:dyDescent="0.2">
      <c r="A92" s="3" t="str">
        <f>Data!A87</f>
        <v>New Kent</v>
      </c>
      <c r="B92" s="5">
        <f>Data!B87</f>
        <v>1</v>
      </c>
      <c r="C92" s="5">
        <f>Data!G87</f>
        <v>1</v>
      </c>
      <c r="D92" s="6">
        <f t="shared" si="4"/>
        <v>1</v>
      </c>
      <c r="E92" s="5">
        <f>Data!H87</f>
        <v>0</v>
      </c>
      <c r="F92" s="6">
        <f t="shared" si="3"/>
        <v>0</v>
      </c>
      <c r="G92" s="48" t="str">
        <f>Data!AV87</f>
        <v>Central</v>
      </c>
    </row>
    <row r="93" spans="1:7" x14ac:dyDescent="0.2">
      <c r="A93" s="3" t="str">
        <f>Data!A88</f>
        <v>Newport News</v>
      </c>
      <c r="B93" s="5">
        <f>Data!B88</f>
        <v>154</v>
      </c>
      <c r="C93" s="5">
        <f>Data!G88</f>
        <v>10</v>
      </c>
      <c r="D93" s="6">
        <f t="shared" si="4"/>
        <v>6.4935064935064929E-2</v>
      </c>
      <c r="E93" s="5">
        <f>Data!H88</f>
        <v>9</v>
      </c>
      <c r="F93" s="6">
        <f t="shared" si="3"/>
        <v>5.844155844155844E-2</v>
      </c>
      <c r="G93" s="48" t="str">
        <f>Data!AV88</f>
        <v>Eastern</v>
      </c>
    </row>
    <row r="94" spans="1:7" x14ac:dyDescent="0.2">
      <c r="A94" s="3" t="str">
        <f>Data!A89</f>
        <v>Norfolk</v>
      </c>
      <c r="B94" s="5">
        <f>Data!B89</f>
        <v>236</v>
      </c>
      <c r="C94" s="5">
        <f>Data!G89</f>
        <v>26</v>
      </c>
      <c r="D94" s="6">
        <f t="shared" si="4"/>
        <v>0.11016949152542373</v>
      </c>
      <c r="E94" s="5">
        <f>Data!H89</f>
        <v>12</v>
      </c>
      <c r="F94" s="6">
        <f t="shared" si="3"/>
        <v>5.0847457627118647E-2</v>
      </c>
      <c r="G94" s="48" t="str">
        <f>Data!AV89</f>
        <v>Eastern</v>
      </c>
    </row>
    <row r="95" spans="1:7" x14ac:dyDescent="0.2">
      <c r="A95" s="3" t="str">
        <f>Data!A90</f>
        <v>Northampton</v>
      </c>
      <c r="B95" s="5">
        <f>Data!B90</f>
        <v>4</v>
      </c>
      <c r="C95" s="5">
        <f>Data!G90</f>
        <v>0</v>
      </c>
      <c r="D95" s="6">
        <f t="shared" si="4"/>
        <v>0</v>
      </c>
      <c r="E95" s="5">
        <f>Data!H90</f>
        <v>2</v>
      </c>
      <c r="F95" s="6">
        <f t="shared" si="3"/>
        <v>0.5</v>
      </c>
      <c r="G95" s="48" t="str">
        <f>Data!AV90</f>
        <v>Eastern</v>
      </c>
    </row>
    <row r="96" spans="1:7" x14ac:dyDescent="0.2">
      <c r="A96" s="3" t="str">
        <f>Data!A91</f>
        <v>Northumberland</v>
      </c>
      <c r="B96" s="5">
        <f>Data!B91</f>
        <v>1</v>
      </c>
      <c r="C96" s="5">
        <f>Data!G91</f>
        <v>0</v>
      </c>
      <c r="D96" s="6">
        <f t="shared" si="4"/>
        <v>0</v>
      </c>
      <c r="E96" s="5">
        <f>Data!H91</f>
        <v>0</v>
      </c>
      <c r="F96" s="6">
        <f t="shared" si="3"/>
        <v>0</v>
      </c>
      <c r="G96" s="48" t="str">
        <f>Data!AV91</f>
        <v>Central</v>
      </c>
    </row>
    <row r="97" spans="1:7" x14ac:dyDescent="0.2">
      <c r="A97" s="3" t="str">
        <f>Data!A92</f>
        <v>Norton</v>
      </c>
      <c r="B97" s="5">
        <f>Data!B92</f>
        <v>10</v>
      </c>
      <c r="C97" s="5">
        <f>Data!G92</f>
        <v>0</v>
      </c>
      <c r="D97" s="6">
        <f t="shared" si="4"/>
        <v>0</v>
      </c>
      <c r="E97" s="5">
        <f>Data!H92</f>
        <v>0</v>
      </c>
      <c r="F97" s="6">
        <f t="shared" si="3"/>
        <v>0</v>
      </c>
      <c r="G97" s="48" t="str">
        <f>Data!AV92</f>
        <v>Western</v>
      </c>
    </row>
    <row r="98" spans="1:7" x14ac:dyDescent="0.2">
      <c r="A98" s="3" t="str">
        <f>Data!A93</f>
        <v>Nottoway</v>
      </c>
      <c r="B98" s="5">
        <f>Data!B93</f>
        <v>8</v>
      </c>
      <c r="C98" s="5">
        <f>Data!G93</f>
        <v>6</v>
      </c>
      <c r="D98" s="6">
        <f t="shared" si="4"/>
        <v>0.75</v>
      </c>
      <c r="E98" s="5">
        <f>Data!H93</f>
        <v>6</v>
      </c>
      <c r="F98" s="6">
        <f t="shared" si="3"/>
        <v>0.75</v>
      </c>
      <c r="G98" s="48" t="str">
        <f>Data!AV93</f>
        <v>Central</v>
      </c>
    </row>
    <row r="99" spans="1:7" x14ac:dyDescent="0.2">
      <c r="A99" s="3" t="str">
        <f>Data!A94</f>
        <v>Orange</v>
      </c>
      <c r="B99" s="5">
        <f>Data!B94</f>
        <v>23</v>
      </c>
      <c r="C99" s="5">
        <f>Data!G94</f>
        <v>8</v>
      </c>
      <c r="D99" s="6">
        <f t="shared" si="4"/>
        <v>0.34782608695652173</v>
      </c>
      <c r="E99" s="5">
        <f>Data!H94</f>
        <v>5</v>
      </c>
      <c r="F99" s="6">
        <f t="shared" si="3"/>
        <v>0.21739130434782608</v>
      </c>
      <c r="G99" s="48" t="str">
        <f>Data!AV94</f>
        <v>Northern</v>
      </c>
    </row>
    <row r="100" spans="1:7" x14ac:dyDescent="0.2">
      <c r="A100" s="3" t="str">
        <f>Data!A95</f>
        <v>Page</v>
      </c>
      <c r="B100" s="5">
        <f>Data!B95</f>
        <v>23</v>
      </c>
      <c r="C100" s="5">
        <f>Data!G95</f>
        <v>2</v>
      </c>
      <c r="D100" s="6">
        <f t="shared" si="4"/>
        <v>8.6956521739130432E-2</v>
      </c>
      <c r="E100" s="5">
        <f>Data!H95</f>
        <v>4</v>
      </c>
      <c r="F100" s="6">
        <f t="shared" si="3"/>
        <v>0.17391304347826086</v>
      </c>
      <c r="G100" s="48" t="str">
        <f>Data!AV95</f>
        <v>Northern</v>
      </c>
    </row>
    <row r="101" spans="1:7" x14ac:dyDescent="0.2">
      <c r="A101" s="3" t="str">
        <f>Data!A96</f>
        <v>Patrick</v>
      </c>
      <c r="B101" s="5">
        <f>Data!B96</f>
        <v>19</v>
      </c>
      <c r="C101" s="5">
        <f>Data!G96</f>
        <v>0</v>
      </c>
      <c r="D101" s="6">
        <f t="shared" si="4"/>
        <v>0</v>
      </c>
      <c r="E101" s="5">
        <f>Data!H96</f>
        <v>1</v>
      </c>
      <c r="F101" s="6">
        <f t="shared" si="3"/>
        <v>5.2631578947368418E-2</v>
      </c>
      <c r="G101" s="48" t="str">
        <f>Data!AV96</f>
        <v>Western</v>
      </c>
    </row>
    <row r="102" spans="1:7" x14ac:dyDescent="0.2">
      <c r="A102" s="3" t="str">
        <f>Data!A97</f>
        <v>Petersburg</v>
      </c>
      <c r="B102" s="5">
        <f>Data!B97</f>
        <v>40</v>
      </c>
      <c r="C102" s="5">
        <f>Data!G97</f>
        <v>8</v>
      </c>
      <c r="D102" s="6">
        <f t="shared" si="4"/>
        <v>0.2</v>
      </c>
      <c r="E102" s="5">
        <f>Data!H97</f>
        <v>11</v>
      </c>
      <c r="F102" s="6">
        <f t="shared" si="3"/>
        <v>0.27500000000000002</v>
      </c>
      <c r="G102" s="48" t="str">
        <f>Data!AV97</f>
        <v>Central</v>
      </c>
    </row>
    <row r="103" spans="1:7" x14ac:dyDescent="0.2">
      <c r="A103" s="3" t="str">
        <f>Data!A98</f>
        <v>Pittsylvania</v>
      </c>
      <c r="B103" s="5">
        <f>Data!B98</f>
        <v>34</v>
      </c>
      <c r="C103" s="5">
        <f>Data!G98</f>
        <v>3</v>
      </c>
      <c r="D103" s="6">
        <f t="shared" si="4"/>
        <v>8.8235294117647065E-2</v>
      </c>
      <c r="E103" s="5">
        <f>Data!H98</f>
        <v>5</v>
      </c>
      <c r="F103" s="6">
        <f t="shared" ref="F103:F134" si="5">IF(B103=0,0,E103/B103)</f>
        <v>0.14705882352941177</v>
      </c>
      <c r="G103" s="48" t="str">
        <f>Data!AV98</f>
        <v>Piedmont</v>
      </c>
    </row>
    <row r="104" spans="1:7" x14ac:dyDescent="0.2">
      <c r="A104" s="3" t="str">
        <f>Data!A99</f>
        <v>Poquoson</v>
      </c>
      <c r="B104" s="5">
        <f>Data!B99</f>
        <v>0</v>
      </c>
      <c r="C104" s="5">
        <f>Data!G99</f>
        <v>0</v>
      </c>
      <c r="D104" s="6">
        <f t="shared" si="4"/>
        <v>0</v>
      </c>
      <c r="E104" s="5">
        <f>Data!H99</f>
        <v>0</v>
      </c>
      <c r="F104" s="6">
        <f t="shared" si="5"/>
        <v>0</v>
      </c>
      <c r="G104" s="48" t="str">
        <f>Data!AV99</f>
        <v>Eastern</v>
      </c>
    </row>
    <row r="105" spans="1:7" x14ac:dyDescent="0.2">
      <c r="A105" s="3" t="str">
        <f>Data!A100</f>
        <v>Portsmouth</v>
      </c>
      <c r="B105" s="5">
        <f>Data!B100</f>
        <v>52</v>
      </c>
      <c r="C105" s="5">
        <f>Data!G100</f>
        <v>5</v>
      </c>
      <c r="D105" s="6">
        <f t="shared" si="4"/>
        <v>9.6153846153846159E-2</v>
      </c>
      <c r="E105" s="5">
        <f>Data!H100</f>
        <v>4</v>
      </c>
      <c r="F105" s="6">
        <f t="shared" si="5"/>
        <v>7.6923076923076927E-2</v>
      </c>
      <c r="G105" s="48" t="str">
        <f>Data!AV100</f>
        <v>Eastern</v>
      </c>
    </row>
    <row r="106" spans="1:7" x14ac:dyDescent="0.2">
      <c r="A106" s="3" t="str">
        <f>Data!A101</f>
        <v>Powhatan</v>
      </c>
      <c r="B106" s="5">
        <f>Data!B101</f>
        <v>8</v>
      </c>
      <c r="C106" s="5">
        <f>Data!G101</f>
        <v>3</v>
      </c>
      <c r="D106" s="6">
        <f t="shared" si="4"/>
        <v>0.375</v>
      </c>
      <c r="E106" s="5">
        <f>Data!H101</f>
        <v>2</v>
      </c>
      <c r="F106" s="6">
        <f t="shared" si="5"/>
        <v>0.25</v>
      </c>
      <c r="G106" s="48" t="str">
        <f>Data!AV101</f>
        <v>Central</v>
      </c>
    </row>
    <row r="107" spans="1:7" x14ac:dyDescent="0.2">
      <c r="A107" s="3" t="str">
        <f>Data!A102</f>
        <v>Prince Edward</v>
      </c>
      <c r="B107" s="5">
        <f>Data!B102</f>
        <v>7</v>
      </c>
      <c r="C107" s="5">
        <f>Data!G102</f>
        <v>0</v>
      </c>
      <c r="D107" s="6">
        <f t="shared" si="4"/>
        <v>0</v>
      </c>
      <c r="E107" s="5">
        <f>Data!H102</f>
        <v>0</v>
      </c>
      <c r="F107" s="6">
        <f t="shared" si="5"/>
        <v>0</v>
      </c>
      <c r="G107" s="48" t="str">
        <f>Data!AV102</f>
        <v>Central</v>
      </c>
    </row>
    <row r="108" spans="1:7" x14ac:dyDescent="0.2">
      <c r="A108" s="3" t="str">
        <f>Data!A103</f>
        <v>Prince George</v>
      </c>
      <c r="B108" s="5">
        <f>Data!B103</f>
        <v>19</v>
      </c>
      <c r="C108" s="5">
        <f>Data!G103</f>
        <v>3</v>
      </c>
      <c r="D108" s="6">
        <f t="shared" si="4"/>
        <v>0.15789473684210525</v>
      </c>
      <c r="E108" s="5">
        <f>Data!H103</f>
        <v>1</v>
      </c>
      <c r="F108" s="6">
        <f t="shared" si="5"/>
        <v>5.2631578947368418E-2</v>
      </c>
      <c r="G108" s="48" t="str">
        <f>Data!AV103</f>
        <v>Eastern</v>
      </c>
    </row>
    <row r="109" spans="1:7" x14ac:dyDescent="0.2">
      <c r="A109" s="3" t="str">
        <f>Data!A104</f>
        <v>Prince William</v>
      </c>
      <c r="B109" s="5">
        <f>Data!B104</f>
        <v>92</v>
      </c>
      <c r="C109" s="5">
        <f>Data!G104</f>
        <v>26</v>
      </c>
      <c r="D109" s="6">
        <f t="shared" si="4"/>
        <v>0.28260869565217389</v>
      </c>
      <c r="E109" s="5">
        <f>Data!H104</f>
        <v>20</v>
      </c>
      <c r="F109" s="6">
        <f t="shared" si="5"/>
        <v>0.21739130434782608</v>
      </c>
      <c r="G109" s="48" t="str">
        <f>Data!AV104</f>
        <v>Northern</v>
      </c>
    </row>
    <row r="110" spans="1:7" x14ac:dyDescent="0.2">
      <c r="A110" s="3" t="str">
        <f>Data!A105</f>
        <v>Pulaski</v>
      </c>
      <c r="B110" s="5">
        <f>Data!B105</f>
        <v>44</v>
      </c>
      <c r="C110" s="5">
        <f>Data!G105</f>
        <v>4</v>
      </c>
      <c r="D110" s="6">
        <f t="shared" si="4"/>
        <v>9.0909090909090912E-2</v>
      </c>
      <c r="E110" s="5">
        <f>Data!H105</f>
        <v>5</v>
      </c>
      <c r="F110" s="6">
        <f t="shared" si="5"/>
        <v>0.11363636363636363</v>
      </c>
      <c r="G110" s="48" t="str">
        <f>Data!AV105</f>
        <v>Western</v>
      </c>
    </row>
    <row r="111" spans="1:7" x14ac:dyDescent="0.2">
      <c r="A111" s="3" t="str">
        <f>Data!A106</f>
        <v>Radford</v>
      </c>
      <c r="B111" s="5">
        <f>Data!B106</f>
        <v>14</v>
      </c>
      <c r="C111" s="5">
        <f>Data!G106</f>
        <v>0</v>
      </c>
      <c r="D111" s="6">
        <f t="shared" si="4"/>
        <v>0</v>
      </c>
      <c r="E111" s="5">
        <f>Data!H106</f>
        <v>1</v>
      </c>
      <c r="F111" s="6">
        <f t="shared" si="5"/>
        <v>7.1428571428571425E-2</v>
      </c>
      <c r="G111" s="48" t="str">
        <f>Data!AV106</f>
        <v>Western</v>
      </c>
    </row>
    <row r="112" spans="1:7" x14ac:dyDescent="0.2">
      <c r="A112" s="3" t="str">
        <f>Data!A107</f>
        <v>Rappahannock</v>
      </c>
      <c r="B112" s="5">
        <f>Data!B107</f>
        <v>28</v>
      </c>
      <c r="C112" s="5">
        <f>Data!G107</f>
        <v>11</v>
      </c>
      <c r="D112" s="6">
        <f t="shared" si="4"/>
        <v>0.39285714285714285</v>
      </c>
      <c r="E112" s="5">
        <f>Data!H107</f>
        <v>7</v>
      </c>
      <c r="F112" s="6">
        <f t="shared" si="5"/>
        <v>0.25</v>
      </c>
      <c r="G112" s="48" t="str">
        <f>Data!AV107</f>
        <v>Northern</v>
      </c>
    </row>
    <row r="113" spans="1:7" x14ac:dyDescent="0.2">
      <c r="A113" s="3" t="str">
        <f>Data!A108</f>
        <v>Richmond City</v>
      </c>
      <c r="B113" s="5">
        <f>Data!B108</f>
        <v>259</v>
      </c>
      <c r="C113" s="5">
        <f>Data!G108</f>
        <v>70</v>
      </c>
      <c r="D113" s="6">
        <f t="shared" si="4"/>
        <v>0.27027027027027029</v>
      </c>
      <c r="E113" s="5">
        <f>Data!H108</f>
        <v>59</v>
      </c>
      <c r="F113" s="6">
        <f t="shared" si="5"/>
        <v>0.22779922779922779</v>
      </c>
      <c r="G113" s="48" t="str">
        <f>Data!AV108</f>
        <v>Central</v>
      </c>
    </row>
    <row r="114" spans="1:7" x14ac:dyDescent="0.2">
      <c r="A114" s="3" t="str">
        <f>Data!A109</f>
        <v>Richmond County</v>
      </c>
      <c r="B114" s="5">
        <f>Data!B109</f>
        <v>1</v>
      </c>
      <c r="C114" s="5">
        <f>Data!G109</f>
        <v>0</v>
      </c>
      <c r="D114" s="6">
        <f t="shared" si="4"/>
        <v>0</v>
      </c>
      <c r="E114" s="5">
        <f>Data!H109</f>
        <v>0</v>
      </c>
      <c r="F114" s="6">
        <f t="shared" si="5"/>
        <v>0</v>
      </c>
      <c r="G114" s="48" t="str">
        <f>Data!AV109</f>
        <v>Central</v>
      </c>
    </row>
    <row r="115" spans="1:7" x14ac:dyDescent="0.2">
      <c r="A115" s="3" t="str">
        <f>Data!A110</f>
        <v>Roanoke City</v>
      </c>
      <c r="B115" s="5">
        <f>Data!B110</f>
        <v>193</v>
      </c>
      <c r="C115" s="5">
        <f>Data!G110</f>
        <v>20</v>
      </c>
      <c r="D115" s="6">
        <f t="shared" si="4"/>
        <v>0.10362694300518134</v>
      </c>
      <c r="E115" s="5">
        <f>Data!H110</f>
        <v>30</v>
      </c>
      <c r="F115" s="6">
        <f t="shared" si="5"/>
        <v>0.15544041450777202</v>
      </c>
      <c r="G115" s="48" t="str">
        <f>Data!AV110</f>
        <v>Piedmont</v>
      </c>
    </row>
    <row r="116" spans="1:7" x14ac:dyDescent="0.2">
      <c r="A116" s="3" t="str">
        <f>Data!A111</f>
        <v>Roanoke County</v>
      </c>
      <c r="B116" s="5">
        <f>Data!B111</f>
        <v>105</v>
      </c>
      <c r="C116" s="5">
        <f>Data!G111</f>
        <v>13</v>
      </c>
      <c r="D116" s="6">
        <f t="shared" si="4"/>
        <v>0.12380952380952381</v>
      </c>
      <c r="E116" s="5">
        <f>Data!H111</f>
        <v>12</v>
      </c>
      <c r="F116" s="6">
        <f t="shared" si="5"/>
        <v>0.11428571428571428</v>
      </c>
      <c r="G116" s="48" t="str">
        <f>Data!AV111</f>
        <v>Piedmont</v>
      </c>
    </row>
    <row r="117" spans="1:7" x14ac:dyDescent="0.2">
      <c r="A117" s="3" t="str">
        <f>Data!A112</f>
        <v>Rockbridge</v>
      </c>
      <c r="B117" s="5">
        <f>Data!B112</f>
        <v>42</v>
      </c>
      <c r="C117" s="5">
        <f>Data!G112</f>
        <v>6</v>
      </c>
      <c r="D117" s="6">
        <f t="shared" si="4"/>
        <v>0.14285714285714285</v>
      </c>
      <c r="E117" s="5">
        <f>Data!H112</f>
        <v>5</v>
      </c>
      <c r="F117" s="6">
        <f t="shared" si="5"/>
        <v>0.11904761904761904</v>
      </c>
      <c r="G117" s="48" t="str">
        <f>Data!AV112</f>
        <v>Piedmont</v>
      </c>
    </row>
    <row r="118" spans="1:7" x14ac:dyDescent="0.2">
      <c r="A118" s="3" t="str">
        <f>Data!A113</f>
        <v>Rockingham</v>
      </c>
      <c r="B118" s="5">
        <f>Data!B113</f>
        <v>155</v>
      </c>
      <c r="C118" s="5">
        <f>Data!G113</f>
        <v>25</v>
      </c>
      <c r="D118" s="6">
        <f t="shared" si="4"/>
        <v>0.16129032258064516</v>
      </c>
      <c r="E118" s="5">
        <f>Data!H113</f>
        <v>30</v>
      </c>
      <c r="F118" s="6">
        <f t="shared" si="5"/>
        <v>0.19354838709677419</v>
      </c>
      <c r="G118" s="48" t="str">
        <f>Data!AV113</f>
        <v>Northern</v>
      </c>
    </row>
    <row r="119" spans="1:7" x14ac:dyDescent="0.2">
      <c r="A119" s="3" t="str">
        <f>Data!A114</f>
        <v>Russell</v>
      </c>
      <c r="B119" s="5">
        <f>Data!B114</f>
        <v>50</v>
      </c>
      <c r="C119" s="5">
        <f>Data!G114</f>
        <v>5</v>
      </c>
      <c r="D119" s="6">
        <f t="shared" si="4"/>
        <v>0.1</v>
      </c>
      <c r="E119" s="5">
        <f>Data!H114</f>
        <v>8</v>
      </c>
      <c r="F119" s="6">
        <f t="shared" si="5"/>
        <v>0.16</v>
      </c>
      <c r="G119" s="48" t="str">
        <f>Data!AV114</f>
        <v>Western</v>
      </c>
    </row>
    <row r="120" spans="1:7" x14ac:dyDescent="0.2">
      <c r="A120" s="3" t="str">
        <f>Data!A115</f>
        <v>Salem</v>
      </c>
      <c r="B120" s="5">
        <f>Data!B115</f>
        <v>0</v>
      </c>
      <c r="C120" s="5">
        <f>Data!G115</f>
        <v>0</v>
      </c>
      <c r="D120" s="6">
        <f t="shared" si="4"/>
        <v>0</v>
      </c>
      <c r="E120" s="5">
        <f>Data!H115</f>
        <v>0</v>
      </c>
      <c r="F120" s="6">
        <f t="shared" si="5"/>
        <v>0</v>
      </c>
      <c r="G120" s="48" t="str">
        <f>Data!AV115</f>
        <v>Piedmont</v>
      </c>
    </row>
    <row r="121" spans="1:7" x14ac:dyDescent="0.2">
      <c r="A121" s="3" t="str">
        <f>Data!A116</f>
        <v>Scott</v>
      </c>
      <c r="B121" s="5">
        <f>Data!B116</f>
        <v>50</v>
      </c>
      <c r="C121" s="5">
        <f>Data!G116</f>
        <v>1</v>
      </c>
      <c r="D121" s="6">
        <f t="shared" si="4"/>
        <v>0.02</v>
      </c>
      <c r="E121" s="5">
        <f>Data!H116</f>
        <v>4</v>
      </c>
      <c r="F121" s="6">
        <f t="shared" si="5"/>
        <v>0.08</v>
      </c>
      <c r="G121" s="48" t="str">
        <f>Data!AV116</f>
        <v>Western</v>
      </c>
    </row>
    <row r="122" spans="1:7" x14ac:dyDescent="0.2">
      <c r="A122" s="3" t="str">
        <f>Data!A117</f>
        <v>Shenandoah</v>
      </c>
      <c r="B122" s="5">
        <f>Data!B117</f>
        <v>3</v>
      </c>
      <c r="C122" s="5">
        <f>Data!G117</f>
        <v>0</v>
      </c>
      <c r="D122" s="6">
        <f t="shared" si="4"/>
        <v>0</v>
      </c>
      <c r="E122" s="5">
        <f>Data!H117</f>
        <v>1</v>
      </c>
      <c r="F122" s="6">
        <f t="shared" si="5"/>
        <v>0.33333333333333331</v>
      </c>
      <c r="G122" s="48" t="str">
        <f>Data!AV117</f>
        <v>Northern</v>
      </c>
    </row>
    <row r="123" spans="1:7" x14ac:dyDescent="0.2">
      <c r="A123" s="3" t="str">
        <f>Data!A118</f>
        <v>Smyth</v>
      </c>
      <c r="B123" s="5">
        <f>Data!B118</f>
        <v>32</v>
      </c>
      <c r="C123" s="5">
        <f>Data!G118</f>
        <v>5</v>
      </c>
      <c r="D123" s="6">
        <f t="shared" si="4"/>
        <v>0.15625</v>
      </c>
      <c r="E123" s="5">
        <f>Data!H118</f>
        <v>3</v>
      </c>
      <c r="F123" s="6">
        <f t="shared" si="5"/>
        <v>9.375E-2</v>
      </c>
      <c r="G123" s="48" t="str">
        <f>Data!AV118</f>
        <v>Western</v>
      </c>
    </row>
    <row r="124" spans="1:7" x14ac:dyDescent="0.2">
      <c r="A124" s="3" t="str">
        <f>Data!A119</f>
        <v>Southampton</v>
      </c>
      <c r="B124" s="5">
        <f>Data!B119</f>
        <v>1</v>
      </c>
      <c r="C124" s="5">
        <f>Data!G119</f>
        <v>1</v>
      </c>
      <c r="D124" s="6">
        <f t="shared" si="4"/>
        <v>1</v>
      </c>
      <c r="E124" s="5">
        <f>Data!H119</f>
        <v>0</v>
      </c>
      <c r="F124" s="6">
        <f t="shared" si="5"/>
        <v>0</v>
      </c>
      <c r="G124" s="48" t="str">
        <f>Data!AV119</f>
        <v>Eastern</v>
      </c>
    </row>
    <row r="125" spans="1:7" x14ac:dyDescent="0.2">
      <c r="A125" s="3" t="str">
        <f>Data!A120</f>
        <v>Spotsylvania</v>
      </c>
      <c r="B125" s="5">
        <f>Data!B120</f>
        <v>134</v>
      </c>
      <c r="C125" s="5">
        <f>Data!G120</f>
        <v>23</v>
      </c>
      <c r="D125" s="6">
        <f t="shared" si="4"/>
        <v>0.17164179104477612</v>
      </c>
      <c r="E125" s="5">
        <f>Data!H120</f>
        <v>14</v>
      </c>
      <c r="F125" s="6">
        <f t="shared" si="5"/>
        <v>0.1044776119402985</v>
      </c>
      <c r="G125" s="48" t="str">
        <f>Data!AV120</f>
        <v>Northern</v>
      </c>
    </row>
    <row r="126" spans="1:7" x14ac:dyDescent="0.2">
      <c r="A126" s="3" t="str">
        <f>Data!A121</f>
        <v>Stafford</v>
      </c>
      <c r="B126" s="5">
        <f>Data!B121</f>
        <v>53</v>
      </c>
      <c r="C126" s="5">
        <f>Data!G121</f>
        <v>8</v>
      </c>
      <c r="D126" s="6">
        <f t="shared" si="4"/>
        <v>0.15094339622641509</v>
      </c>
      <c r="E126" s="5">
        <f>Data!H121</f>
        <v>4</v>
      </c>
      <c r="F126" s="6">
        <f t="shared" si="5"/>
        <v>7.5471698113207544E-2</v>
      </c>
      <c r="G126" s="48" t="str">
        <f>Data!AV121</f>
        <v>Northern</v>
      </c>
    </row>
    <row r="127" spans="1:7" x14ac:dyDescent="0.2">
      <c r="A127" s="3" t="str">
        <f>Data!A122</f>
        <v>Staunton</v>
      </c>
      <c r="B127" s="5">
        <f>Data!B122</f>
        <v>162</v>
      </c>
      <c r="C127" s="5">
        <f>Data!G122</f>
        <v>13</v>
      </c>
      <c r="D127" s="6">
        <f t="shared" si="4"/>
        <v>8.0246913580246909E-2</v>
      </c>
      <c r="E127" s="5">
        <f>Data!H122</f>
        <v>23</v>
      </c>
      <c r="F127" s="6">
        <f t="shared" si="5"/>
        <v>0.1419753086419753</v>
      </c>
      <c r="G127" s="48" t="str">
        <f>Data!AV122</f>
        <v>Piedmont</v>
      </c>
    </row>
    <row r="128" spans="1:7" x14ac:dyDescent="0.2">
      <c r="A128" s="3" t="str">
        <f>Data!A123</f>
        <v>Suffolk</v>
      </c>
      <c r="B128" s="5">
        <f>Data!B123</f>
        <v>18</v>
      </c>
      <c r="C128" s="5">
        <f>Data!G123</f>
        <v>5</v>
      </c>
      <c r="D128" s="6">
        <f t="shared" si="4"/>
        <v>0.27777777777777779</v>
      </c>
      <c r="E128" s="5">
        <f>Data!H123</f>
        <v>4</v>
      </c>
      <c r="F128" s="6">
        <f t="shared" si="5"/>
        <v>0.22222222222222221</v>
      </c>
      <c r="G128" s="48" t="str">
        <f>Data!AV123</f>
        <v>Eastern</v>
      </c>
    </row>
    <row r="129" spans="1:7" x14ac:dyDescent="0.2">
      <c r="A129" s="3" t="str">
        <f>Data!A124</f>
        <v>Surry</v>
      </c>
      <c r="B129" s="5">
        <f>Data!B124</f>
        <v>1</v>
      </c>
      <c r="C129" s="5">
        <f>Data!G124</f>
        <v>1</v>
      </c>
      <c r="D129" s="6">
        <f t="shared" si="4"/>
        <v>1</v>
      </c>
      <c r="E129" s="5">
        <f>Data!H124</f>
        <v>1</v>
      </c>
      <c r="F129" s="6">
        <f t="shared" si="5"/>
        <v>1</v>
      </c>
      <c r="G129" s="48" t="str">
        <f>Data!AV124</f>
        <v>Eastern</v>
      </c>
    </row>
    <row r="130" spans="1:7" x14ac:dyDescent="0.2">
      <c r="A130" s="3" t="str">
        <f>Data!A125</f>
        <v>Sussex</v>
      </c>
      <c r="B130" s="5">
        <f>Data!B125</f>
        <v>7</v>
      </c>
      <c r="C130" s="5">
        <f>Data!G125</f>
        <v>0</v>
      </c>
      <c r="D130" s="6">
        <f t="shared" si="4"/>
        <v>0</v>
      </c>
      <c r="E130" s="5">
        <f>Data!H125</f>
        <v>1</v>
      </c>
      <c r="F130" s="6">
        <f t="shared" si="5"/>
        <v>0.14285714285714285</v>
      </c>
      <c r="G130" s="48" t="str">
        <f>Data!AV125</f>
        <v>Eastern</v>
      </c>
    </row>
    <row r="131" spans="1:7" x14ac:dyDescent="0.2">
      <c r="A131" s="3" t="str">
        <f>Data!A126</f>
        <v>Tazewell</v>
      </c>
      <c r="B131" s="5">
        <f>Data!B126</f>
        <v>86</v>
      </c>
      <c r="C131" s="5">
        <f>Data!G126</f>
        <v>8</v>
      </c>
      <c r="D131" s="6">
        <f t="shared" si="4"/>
        <v>9.3023255813953487E-2</v>
      </c>
      <c r="E131" s="5">
        <f>Data!H126</f>
        <v>6</v>
      </c>
      <c r="F131" s="6">
        <f t="shared" si="5"/>
        <v>6.9767441860465115E-2</v>
      </c>
      <c r="G131" s="48" t="str">
        <f>Data!AV126</f>
        <v>Western</v>
      </c>
    </row>
    <row r="132" spans="1:7" x14ac:dyDescent="0.2">
      <c r="A132" s="3" t="str">
        <f>Data!A127</f>
        <v>Virginia Beach</v>
      </c>
      <c r="B132" s="5">
        <f>Data!B127</f>
        <v>183</v>
      </c>
      <c r="C132" s="5">
        <f>Data!G127</f>
        <v>37</v>
      </c>
      <c r="D132" s="6">
        <f t="shared" si="4"/>
        <v>0.20218579234972678</v>
      </c>
      <c r="E132" s="5">
        <f>Data!H127</f>
        <v>25</v>
      </c>
      <c r="F132" s="6">
        <f t="shared" si="5"/>
        <v>0.13661202185792351</v>
      </c>
      <c r="G132" s="48" t="str">
        <f>Data!AV127</f>
        <v>Eastern</v>
      </c>
    </row>
    <row r="133" spans="1:7" x14ac:dyDescent="0.2">
      <c r="A133" s="3" t="str">
        <f>Data!A128</f>
        <v>Warren</v>
      </c>
      <c r="B133" s="5">
        <f>Data!B128</f>
        <v>19</v>
      </c>
      <c r="C133" s="5">
        <f>Data!G128</f>
        <v>4</v>
      </c>
      <c r="D133" s="6">
        <f t="shared" si="4"/>
        <v>0.21052631578947367</v>
      </c>
      <c r="E133" s="5">
        <f>Data!H128</f>
        <v>2</v>
      </c>
      <c r="F133" s="6">
        <f t="shared" si="5"/>
        <v>0.10526315789473684</v>
      </c>
      <c r="G133" s="48" t="str">
        <f>Data!AV128</f>
        <v>Northern</v>
      </c>
    </row>
    <row r="134" spans="1:7" x14ac:dyDescent="0.2">
      <c r="A134" s="3" t="str">
        <f>Data!A129</f>
        <v>Washington</v>
      </c>
      <c r="B134" s="5">
        <f>Data!B129</f>
        <v>39</v>
      </c>
      <c r="C134" s="5">
        <f>Data!G129</f>
        <v>7</v>
      </c>
      <c r="D134" s="6">
        <f t="shared" si="4"/>
        <v>0.17948717948717949</v>
      </c>
      <c r="E134" s="5">
        <f>Data!H129</f>
        <v>5</v>
      </c>
      <c r="F134" s="6">
        <f t="shared" si="5"/>
        <v>0.12820512820512819</v>
      </c>
      <c r="G134" s="48" t="str">
        <f>Data!AV129</f>
        <v>Western</v>
      </c>
    </row>
    <row r="135" spans="1:7" x14ac:dyDescent="0.2">
      <c r="A135" s="3" t="str">
        <f>Data!A130</f>
        <v>Waynesboro</v>
      </c>
      <c r="B135" s="5">
        <f>Data!B130</f>
        <v>0</v>
      </c>
      <c r="C135" s="5">
        <f>Data!G130</f>
        <v>0</v>
      </c>
      <c r="D135" s="6">
        <f t="shared" si="4"/>
        <v>0</v>
      </c>
      <c r="E135" s="5">
        <f>Data!H130</f>
        <v>0</v>
      </c>
      <c r="F135" s="6">
        <f t="shared" ref="F135:F142" si="6">IF(B135=0,0,E135/B135)</f>
        <v>0</v>
      </c>
      <c r="G135" s="48" t="str">
        <f>Data!AV130</f>
        <v>Piedmont</v>
      </c>
    </row>
    <row r="136" spans="1:7" x14ac:dyDescent="0.2">
      <c r="A136" s="3" t="str">
        <f>Data!A131</f>
        <v>Westmoreland</v>
      </c>
      <c r="B136" s="5">
        <f>Data!B131</f>
        <v>14</v>
      </c>
      <c r="C136" s="5">
        <f>Data!G131</f>
        <v>2</v>
      </c>
      <c r="D136" s="6">
        <f t="shared" ref="D136:D142" si="7">IF(B136=0,0,C136/B136)</f>
        <v>0.14285714285714285</v>
      </c>
      <c r="E136" s="5">
        <f>Data!H131</f>
        <v>2</v>
      </c>
      <c r="F136" s="6">
        <f t="shared" si="6"/>
        <v>0.14285714285714285</v>
      </c>
      <c r="G136" s="48" t="str">
        <f>Data!AV131</f>
        <v>Central</v>
      </c>
    </row>
    <row r="137" spans="1:7" x14ac:dyDescent="0.2">
      <c r="A137" s="3" t="str">
        <f>Data!A132</f>
        <v>Williamsburg</v>
      </c>
      <c r="B137" s="5">
        <f>Data!B132</f>
        <v>2</v>
      </c>
      <c r="C137" s="5">
        <f>Data!G132</f>
        <v>0</v>
      </c>
      <c r="D137" s="6">
        <f t="shared" si="7"/>
        <v>0</v>
      </c>
      <c r="E137" s="5">
        <f>Data!H132</f>
        <v>0</v>
      </c>
      <c r="F137" s="6">
        <f t="shared" si="6"/>
        <v>0</v>
      </c>
      <c r="G137" s="48" t="str">
        <f>Data!AV132</f>
        <v>Eastern</v>
      </c>
    </row>
    <row r="138" spans="1:7" x14ac:dyDescent="0.2">
      <c r="A138" s="3" t="str">
        <f>Data!A133</f>
        <v>Winchester</v>
      </c>
      <c r="B138" s="5">
        <f>Data!B133</f>
        <v>61</v>
      </c>
      <c r="C138" s="5">
        <f>Data!G133</f>
        <v>9</v>
      </c>
      <c r="D138" s="6">
        <f t="shared" si="7"/>
        <v>0.14754098360655737</v>
      </c>
      <c r="E138" s="5">
        <f>Data!H133</f>
        <v>6</v>
      </c>
      <c r="F138" s="6">
        <f t="shared" si="6"/>
        <v>9.8360655737704916E-2</v>
      </c>
      <c r="G138" s="48" t="str">
        <f>Data!AV133</f>
        <v>Northern</v>
      </c>
    </row>
    <row r="139" spans="1:7" x14ac:dyDescent="0.2">
      <c r="A139" s="3" t="str">
        <f>Data!A134</f>
        <v>Wise</v>
      </c>
      <c r="B139" s="5">
        <f>Data!B134</f>
        <v>75</v>
      </c>
      <c r="C139" s="5">
        <f>Data!G134</f>
        <v>2</v>
      </c>
      <c r="D139" s="6">
        <f t="shared" si="7"/>
        <v>2.6666666666666668E-2</v>
      </c>
      <c r="E139" s="5">
        <f>Data!H134</f>
        <v>3</v>
      </c>
      <c r="F139" s="6">
        <f t="shared" si="6"/>
        <v>0.04</v>
      </c>
      <c r="G139" s="48" t="str">
        <f>Data!AV134</f>
        <v>Western</v>
      </c>
    </row>
    <row r="140" spans="1:7" x14ac:dyDescent="0.2">
      <c r="A140" s="3" t="str">
        <f>Data!A135</f>
        <v>Wythe</v>
      </c>
      <c r="B140" s="5">
        <f>Data!B135</f>
        <v>37</v>
      </c>
      <c r="C140" s="5">
        <f>Data!G135</f>
        <v>0</v>
      </c>
      <c r="D140" s="6">
        <f t="shared" si="7"/>
        <v>0</v>
      </c>
      <c r="E140" s="5">
        <f>Data!H135</f>
        <v>2</v>
      </c>
      <c r="F140" s="6">
        <f t="shared" si="6"/>
        <v>5.4054054054054057E-2</v>
      </c>
      <c r="G140" s="48" t="str">
        <f>Data!AV135</f>
        <v>Western</v>
      </c>
    </row>
    <row r="141" spans="1:7" ht="13.5" thickBot="1" x14ac:dyDescent="0.25">
      <c r="A141" s="17" t="str">
        <f>Data!A136</f>
        <v>York</v>
      </c>
      <c r="B141" s="18">
        <f>Data!B136</f>
        <v>7</v>
      </c>
      <c r="C141" s="18">
        <f>Data!G136</f>
        <v>2</v>
      </c>
      <c r="D141" s="19">
        <f t="shared" si="7"/>
        <v>0.2857142857142857</v>
      </c>
      <c r="E141" s="18">
        <f>Data!H136</f>
        <v>3</v>
      </c>
      <c r="F141" s="19">
        <f t="shared" si="6"/>
        <v>0.42857142857142855</v>
      </c>
      <c r="G141" s="48" t="str">
        <f>Data!AV136</f>
        <v>Eastern</v>
      </c>
    </row>
    <row r="142" spans="1:7" ht="13.5" thickBot="1" x14ac:dyDescent="0.25">
      <c r="A142" s="20" t="s">
        <v>162</v>
      </c>
      <c r="B142" s="21">
        <f>SUM(B7:B141)</f>
        <v>5146</v>
      </c>
      <c r="C142" s="21">
        <f>SUM(C7:C141)</f>
        <v>797</v>
      </c>
      <c r="D142" s="22">
        <f t="shared" si="7"/>
        <v>0.15487757481539061</v>
      </c>
      <c r="E142" s="21">
        <f>SUM(E7:E141)</f>
        <v>740</v>
      </c>
      <c r="F142" s="23">
        <f t="shared" si="6"/>
        <v>0.14380101049358726</v>
      </c>
      <c r="G142" s="10"/>
    </row>
    <row r="143" spans="1:7" x14ac:dyDescent="0.2">
      <c r="A143" s="11"/>
      <c r="B143" s="11"/>
      <c r="C143" s="11"/>
      <c r="D143" s="11"/>
      <c r="E143" s="11"/>
      <c r="F143" s="11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RowHeight="12.75" x14ac:dyDescent="0.2"/>
  <cols>
    <col min="1" max="1" width="16.7109375" style="3" customWidth="1"/>
    <col min="2" max="2" width="15.7109375" style="3" customWidth="1"/>
    <col min="3" max="4" width="12.7109375" style="3" customWidth="1"/>
    <col min="5" max="16384" width="9.140625" style="3"/>
  </cols>
  <sheetData>
    <row r="1" spans="1:6" ht="19.5" customHeight="1" x14ac:dyDescent="0.25">
      <c r="A1" s="103" t="str">
        <f>'Nbr Family'!A1:S1</f>
        <v>Children's Services System Outcomes</v>
      </c>
      <c r="B1" s="104"/>
      <c r="C1" s="104"/>
      <c r="D1" s="104"/>
      <c r="E1" s="105"/>
    </row>
    <row r="2" spans="1:6" ht="15.75" x14ac:dyDescent="0.25">
      <c r="A2" s="92" t="s">
        <v>167</v>
      </c>
      <c r="B2" s="90"/>
      <c r="C2" s="90"/>
      <c r="D2" s="90"/>
      <c r="E2" s="98"/>
    </row>
    <row r="3" spans="1:6" ht="15" x14ac:dyDescent="0.25">
      <c r="A3" s="93" t="str">
        <f>"Date Range From: " &amp; TEXT(Time!D2,"mm/dd/yyyy") &amp; " To: " &amp; TEXT(Time!B2,"mm/dd/yyyy")</f>
        <v>Date Range From: 03/01/2019 To: 03/31/2019</v>
      </c>
      <c r="B3" s="90"/>
      <c r="C3" s="90"/>
      <c r="D3" s="90"/>
      <c r="E3" s="98"/>
    </row>
    <row r="4" spans="1:6" x14ac:dyDescent="0.2">
      <c r="A4" s="94" t="str">
        <f>"Data Is As Of: " &amp; TEXT(Time!E2,"mm/dd/yyyy")</f>
        <v>Data Is As Of: 05/01/2019</v>
      </c>
      <c r="B4" s="90"/>
      <c r="C4" s="90"/>
      <c r="D4" s="90"/>
      <c r="E4" s="98"/>
    </row>
    <row r="5" spans="1:6" ht="13.5" thickBot="1" x14ac:dyDescent="0.25">
      <c r="A5" s="95"/>
      <c r="B5" s="96"/>
      <c r="C5" s="96"/>
      <c r="D5" s="96"/>
      <c r="E5" s="97"/>
    </row>
    <row r="6" spans="1:6" ht="44.25" customHeight="1" thickBot="1" x14ac:dyDescent="0.25">
      <c r="A6" s="79" t="str">
        <f>Data!A1</f>
        <v>Local Agency</v>
      </c>
      <c r="B6" s="81" t="s">
        <v>189</v>
      </c>
      <c r="C6" s="81" t="s">
        <v>169</v>
      </c>
      <c r="D6" s="82" t="s">
        <v>170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Data!I2</f>
        <v>1</v>
      </c>
      <c r="C7" s="12">
        <f>Data!J2</f>
        <v>180</v>
      </c>
      <c r="D7" s="13">
        <f>Data!K2</f>
        <v>5.9137577002053385</v>
      </c>
      <c r="E7" s="50" t="str">
        <f>Data!AV2</f>
        <v>Eastern</v>
      </c>
    </row>
    <row r="8" spans="1:6" x14ac:dyDescent="0.2">
      <c r="A8" s="3" t="str">
        <f>Data!A3</f>
        <v>Albemarle</v>
      </c>
      <c r="B8" s="5">
        <f>Data!I3</f>
        <v>8</v>
      </c>
      <c r="C8" s="5">
        <f>Data!J3</f>
        <v>6283</v>
      </c>
      <c r="D8" s="9">
        <f>Data!K3</f>
        <v>25.802874743326488</v>
      </c>
      <c r="E8" s="48" t="str">
        <f>Data!AV3</f>
        <v>Piedmont</v>
      </c>
    </row>
    <row r="9" spans="1:6" x14ac:dyDescent="0.2">
      <c r="A9" s="3" t="str">
        <f>Data!A4</f>
        <v>Alexandria</v>
      </c>
      <c r="B9" s="5">
        <f>Data!I4</f>
        <v>5</v>
      </c>
      <c r="C9" s="5">
        <f>Data!J4</f>
        <v>5522</v>
      </c>
      <c r="D9" s="9">
        <f>Data!K4</f>
        <v>36.284188911704312</v>
      </c>
      <c r="E9" s="48" t="str">
        <f>Data!AV4</f>
        <v>Northern</v>
      </c>
    </row>
    <row r="10" spans="1:6" x14ac:dyDescent="0.2">
      <c r="A10" s="3" t="str">
        <f>Data!A5</f>
        <v>Alleghany</v>
      </c>
      <c r="B10" s="5">
        <f>Data!I5</f>
        <v>4</v>
      </c>
      <c r="C10" s="5">
        <f>Data!J5</f>
        <v>1407</v>
      </c>
      <c r="D10" s="9">
        <f>Data!K5</f>
        <v>11.5564681724846</v>
      </c>
      <c r="E10" s="48" t="str">
        <f>Data!AV5</f>
        <v>Piedmont</v>
      </c>
    </row>
    <row r="11" spans="1:6" x14ac:dyDescent="0.2">
      <c r="A11" s="3" t="str">
        <f>Data!A6</f>
        <v>Amelia</v>
      </c>
      <c r="B11" s="5">
        <f>Data!I6</f>
        <v>0</v>
      </c>
      <c r="C11" s="5">
        <f>Data!J6</f>
        <v>0</v>
      </c>
      <c r="D11" s="9">
        <f>Data!K6</f>
        <v>0</v>
      </c>
      <c r="E11" s="48" t="str">
        <f>Data!AV6</f>
        <v>Central</v>
      </c>
    </row>
    <row r="12" spans="1:6" x14ac:dyDescent="0.2">
      <c r="A12" s="3" t="str">
        <f>Data!A7</f>
        <v>Amherst</v>
      </c>
      <c r="B12" s="5">
        <f>Data!I7</f>
        <v>5</v>
      </c>
      <c r="C12" s="5">
        <f>Data!J7</f>
        <v>2349</v>
      </c>
      <c r="D12" s="9">
        <f>Data!K7</f>
        <v>15.434907597535934</v>
      </c>
      <c r="E12" s="48" t="str">
        <f>Data!AV7</f>
        <v>Piedmont</v>
      </c>
    </row>
    <row r="13" spans="1:6" x14ac:dyDescent="0.2">
      <c r="A13" s="3" t="str">
        <f>Data!A8</f>
        <v>Appomattox</v>
      </c>
      <c r="B13" s="5">
        <f>Data!I8</f>
        <v>3</v>
      </c>
      <c r="C13" s="5">
        <f>Data!J8</f>
        <v>793</v>
      </c>
      <c r="D13" s="9">
        <f>Data!K8</f>
        <v>8.6844626967830241</v>
      </c>
      <c r="E13" s="48" t="str">
        <f>Data!AV8</f>
        <v>Piedmont</v>
      </c>
    </row>
    <row r="14" spans="1:6" x14ac:dyDescent="0.2">
      <c r="A14" s="3" t="str">
        <f>Data!A9</f>
        <v>Arlington</v>
      </c>
      <c r="B14" s="5">
        <f>Data!I9</f>
        <v>4</v>
      </c>
      <c r="C14" s="5">
        <f>Data!J9</f>
        <v>1563</v>
      </c>
      <c r="D14" s="9">
        <f>Data!K9</f>
        <v>12.837782340862423</v>
      </c>
      <c r="E14" s="48" t="str">
        <f>Data!AV9</f>
        <v>Northern</v>
      </c>
    </row>
    <row r="15" spans="1:6" x14ac:dyDescent="0.2">
      <c r="A15" s="3" t="str">
        <f>Data!A10</f>
        <v>Augusta</v>
      </c>
      <c r="B15" s="5">
        <f>Data!I10</f>
        <v>2</v>
      </c>
      <c r="C15" s="5">
        <f>Data!J10</f>
        <v>132</v>
      </c>
      <c r="D15" s="9">
        <f>Data!K10</f>
        <v>2.1683778234086244</v>
      </c>
      <c r="E15" s="48" t="str">
        <f>Data!AV10</f>
        <v>Piedmont</v>
      </c>
    </row>
    <row r="16" spans="1:6" x14ac:dyDescent="0.2">
      <c r="A16" s="3" t="str">
        <f>Data!A11</f>
        <v>Bath</v>
      </c>
      <c r="B16" s="5">
        <f>Data!I11</f>
        <v>0</v>
      </c>
      <c r="C16" s="5">
        <f>Data!J11</f>
        <v>0</v>
      </c>
      <c r="D16" s="9">
        <f>Data!K11</f>
        <v>0</v>
      </c>
      <c r="E16" s="48" t="str">
        <f>Data!AV11</f>
        <v>Piedmont</v>
      </c>
    </row>
    <row r="17" spans="1:5" x14ac:dyDescent="0.2">
      <c r="A17" s="3" t="str">
        <f>Data!A12</f>
        <v>Bedford City</v>
      </c>
      <c r="B17" s="5">
        <f>Data!I12</f>
        <v>0</v>
      </c>
      <c r="C17" s="5">
        <f>Data!J12</f>
        <v>0</v>
      </c>
      <c r="D17" s="9">
        <f>Data!K12</f>
        <v>0</v>
      </c>
      <c r="E17" s="48" t="str">
        <f>Data!AV12</f>
        <v>Piedmont</v>
      </c>
    </row>
    <row r="18" spans="1:5" x14ac:dyDescent="0.2">
      <c r="A18" s="3" t="str">
        <f>Data!A13</f>
        <v>Bedford County</v>
      </c>
      <c r="B18" s="5">
        <f>Data!I13</f>
        <v>19</v>
      </c>
      <c r="C18" s="5">
        <f>Data!J13</f>
        <v>13781</v>
      </c>
      <c r="D18" s="9">
        <f>Data!K13</f>
        <v>23.829676861558411</v>
      </c>
      <c r="E18" s="48" t="str">
        <f>Data!AV13</f>
        <v>Piedmont</v>
      </c>
    </row>
    <row r="19" spans="1:5" x14ac:dyDescent="0.2">
      <c r="A19" s="3" t="str">
        <f>Data!A14</f>
        <v>Bland</v>
      </c>
      <c r="B19" s="5">
        <f>Data!I14</f>
        <v>0</v>
      </c>
      <c r="C19" s="5">
        <f>Data!J14</f>
        <v>0</v>
      </c>
      <c r="D19" s="9">
        <f>Data!K14</f>
        <v>0</v>
      </c>
      <c r="E19" s="48" t="str">
        <f>Data!AV14</f>
        <v>Western</v>
      </c>
    </row>
    <row r="20" spans="1:5" x14ac:dyDescent="0.2">
      <c r="A20" s="3" t="str">
        <f>Data!A15</f>
        <v>Botetourt</v>
      </c>
      <c r="B20" s="5">
        <f>Data!I15</f>
        <v>4</v>
      </c>
      <c r="C20" s="5">
        <f>Data!J15</f>
        <v>419</v>
      </c>
      <c r="D20" s="9">
        <f>Data!K15</f>
        <v>3.4414784394250515</v>
      </c>
      <c r="E20" s="48" t="str">
        <f>Data!AV15</f>
        <v>Piedmont</v>
      </c>
    </row>
    <row r="21" spans="1:5" x14ac:dyDescent="0.2">
      <c r="A21" s="3" t="str">
        <f>Data!A16</f>
        <v>Bristol</v>
      </c>
      <c r="B21" s="5">
        <f>Data!I16</f>
        <v>10</v>
      </c>
      <c r="C21" s="5">
        <f>Data!J16</f>
        <v>7357</v>
      </c>
      <c r="D21" s="9">
        <f>Data!K16</f>
        <v>24.170841889117046</v>
      </c>
      <c r="E21" s="48" t="str">
        <f>Data!AV16</f>
        <v>Western</v>
      </c>
    </row>
    <row r="22" spans="1:5" x14ac:dyDescent="0.2">
      <c r="A22" s="3" t="str">
        <f>Data!A17</f>
        <v>Brunswick</v>
      </c>
      <c r="B22" s="5">
        <f>Data!I17</f>
        <v>3</v>
      </c>
      <c r="C22" s="5">
        <f>Data!J17</f>
        <v>3674</v>
      </c>
      <c r="D22" s="9">
        <f>Data!K17</f>
        <v>40.235455167693367</v>
      </c>
      <c r="E22" s="48" t="str">
        <f>Data!AV17</f>
        <v>Eastern</v>
      </c>
    </row>
    <row r="23" spans="1:5" x14ac:dyDescent="0.2">
      <c r="A23" s="3" t="str">
        <f>Data!A18</f>
        <v>Buchanan</v>
      </c>
      <c r="B23" s="5">
        <f>Data!I18</f>
        <v>11</v>
      </c>
      <c r="C23" s="5">
        <f>Data!J18</f>
        <v>9264</v>
      </c>
      <c r="D23" s="9">
        <f>Data!K18</f>
        <v>27.669217845809222</v>
      </c>
      <c r="E23" s="48" t="str">
        <f>Data!AV18</f>
        <v>Western</v>
      </c>
    </row>
    <row r="24" spans="1:5" x14ac:dyDescent="0.2">
      <c r="A24" s="3" t="str">
        <f>Data!A19</f>
        <v>Buckingham</v>
      </c>
      <c r="B24" s="5">
        <f>Data!I19</f>
        <v>0</v>
      </c>
      <c r="C24" s="5">
        <f>Data!J19</f>
        <v>0</v>
      </c>
      <c r="D24" s="9">
        <f>Data!K19</f>
        <v>0</v>
      </c>
      <c r="E24" s="48" t="str">
        <f>Data!AV19</f>
        <v>Central</v>
      </c>
    </row>
    <row r="25" spans="1:5" x14ac:dyDescent="0.2">
      <c r="A25" s="3" t="str">
        <f>Data!A20</f>
        <v>Buena Vista</v>
      </c>
      <c r="B25" s="5">
        <f>Data!I20</f>
        <v>0</v>
      </c>
      <c r="C25" s="5">
        <f>Data!J20</f>
        <v>0</v>
      </c>
      <c r="D25" s="9">
        <f>Data!K20</f>
        <v>0</v>
      </c>
      <c r="E25" s="48" t="str">
        <f>Data!AV20</f>
        <v>Piedmont</v>
      </c>
    </row>
    <row r="26" spans="1:5" x14ac:dyDescent="0.2">
      <c r="A26" s="3" t="str">
        <f>Data!A21</f>
        <v>Campbell</v>
      </c>
      <c r="B26" s="5">
        <f>Data!I21</f>
        <v>4</v>
      </c>
      <c r="C26" s="5">
        <f>Data!J21</f>
        <v>1529</v>
      </c>
      <c r="D26" s="9">
        <f>Data!K21</f>
        <v>12.558521560574949</v>
      </c>
      <c r="E26" s="48" t="str">
        <f>Data!AV21</f>
        <v>Piedmont</v>
      </c>
    </row>
    <row r="27" spans="1:5" x14ac:dyDescent="0.2">
      <c r="A27" s="3" t="str">
        <f>Data!A22</f>
        <v>Caroline</v>
      </c>
      <c r="B27" s="5">
        <f>Data!I22</f>
        <v>3</v>
      </c>
      <c r="C27" s="5">
        <f>Data!J22</f>
        <v>4902</v>
      </c>
      <c r="D27" s="9">
        <f>Data!K22</f>
        <v>53.68377823408624</v>
      </c>
      <c r="E27" s="48" t="str">
        <f>Data!AV22</f>
        <v>Central</v>
      </c>
    </row>
    <row r="28" spans="1:5" x14ac:dyDescent="0.2">
      <c r="A28" s="3" t="str">
        <f>Data!A23</f>
        <v>Carroll</v>
      </c>
      <c r="B28" s="5">
        <f>Data!I23</f>
        <v>16</v>
      </c>
      <c r="C28" s="5">
        <f>Data!J23</f>
        <v>9769</v>
      </c>
      <c r="D28" s="9">
        <f>Data!K23</f>
        <v>20.059548254620122</v>
      </c>
      <c r="E28" s="48" t="str">
        <f>Data!AV23</f>
        <v>Western</v>
      </c>
    </row>
    <row r="29" spans="1:5" x14ac:dyDescent="0.2">
      <c r="A29" s="3" t="str">
        <f>Data!A24</f>
        <v>Charles City</v>
      </c>
      <c r="B29" s="5">
        <f>Data!I24</f>
        <v>1</v>
      </c>
      <c r="C29" s="5">
        <f>Data!J24</f>
        <v>186</v>
      </c>
      <c r="D29" s="9">
        <f>Data!K24</f>
        <v>6.1108829568788501</v>
      </c>
      <c r="E29" s="48" t="str">
        <f>Data!AV24</f>
        <v>Central</v>
      </c>
    </row>
    <row r="30" spans="1:5" x14ac:dyDescent="0.2">
      <c r="A30" s="3" t="str">
        <f>Data!A25</f>
        <v>Charlotte</v>
      </c>
      <c r="B30" s="5">
        <f>Data!I25</f>
        <v>2</v>
      </c>
      <c r="C30" s="5">
        <f>Data!J25</f>
        <v>546</v>
      </c>
      <c r="D30" s="9">
        <f>Data!K25</f>
        <v>8.9691991786447645</v>
      </c>
      <c r="E30" s="48" t="str">
        <f>Data!AV25</f>
        <v>Piedmont</v>
      </c>
    </row>
    <row r="31" spans="1:5" x14ac:dyDescent="0.2">
      <c r="A31" s="3" t="str">
        <f>Data!A26</f>
        <v>Charlottesville</v>
      </c>
      <c r="B31" s="5">
        <f>Data!I26</f>
        <v>11</v>
      </c>
      <c r="C31" s="5">
        <f>Data!J26</f>
        <v>11833</v>
      </c>
      <c r="D31" s="9">
        <f>Data!K26</f>
        <v>35.342169124509986</v>
      </c>
      <c r="E31" s="48" t="str">
        <f>Data!AV26</f>
        <v>Piedmont</v>
      </c>
    </row>
    <row r="32" spans="1:5" x14ac:dyDescent="0.2">
      <c r="A32" s="3" t="str">
        <f>Data!A27</f>
        <v>Chesapeake</v>
      </c>
      <c r="B32" s="5">
        <f>Data!I27</f>
        <v>5</v>
      </c>
      <c r="C32" s="5">
        <f>Data!J27</f>
        <v>3536</v>
      </c>
      <c r="D32" s="9">
        <f>Data!K27</f>
        <v>23.234496919917866</v>
      </c>
      <c r="E32" s="48" t="str">
        <f>Data!AV27</f>
        <v>Eastern</v>
      </c>
    </row>
    <row r="33" spans="1:5" x14ac:dyDescent="0.2">
      <c r="A33" s="3" t="str">
        <f>Data!A28</f>
        <v>Chesterfield</v>
      </c>
      <c r="B33" s="5">
        <f>Data!I28</f>
        <v>18</v>
      </c>
      <c r="C33" s="5">
        <f>Data!J28</f>
        <v>9293</v>
      </c>
      <c r="D33" s="9">
        <f>Data!K28</f>
        <v>16.961898243212413</v>
      </c>
      <c r="E33" s="48" t="str">
        <f>Data!AV28</f>
        <v>Central</v>
      </c>
    </row>
    <row r="34" spans="1:5" x14ac:dyDescent="0.2">
      <c r="A34" s="3" t="str">
        <f>Data!A29</f>
        <v>Clarke</v>
      </c>
      <c r="B34" s="5">
        <f>Data!I29</f>
        <v>0</v>
      </c>
      <c r="C34" s="5">
        <f>Data!J29</f>
        <v>0</v>
      </c>
      <c r="D34" s="9">
        <f>Data!K29</f>
        <v>0</v>
      </c>
      <c r="E34" s="48" t="str">
        <f>Data!AV29</f>
        <v>Northern</v>
      </c>
    </row>
    <row r="35" spans="1:5" x14ac:dyDescent="0.2">
      <c r="A35" s="3" t="str">
        <f>Data!A30</f>
        <v>Clifton Forge</v>
      </c>
      <c r="B35" s="5">
        <f>Data!I30</f>
        <v>0</v>
      </c>
      <c r="C35" s="5">
        <f>Data!J30</f>
        <v>0</v>
      </c>
      <c r="D35" s="9">
        <f>Data!K30</f>
        <v>0</v>
      </c>
      <c r="E35" s="48" t="str">
        <f>Data!AV30</f>
        <v>Piedmont</v>
      </c>
    </row>
    <row r="36" spans="1:5" x14ac:dyDescent="0.2">
      <c r="A36" s="3" t="str">
        <f>Data!A31</f>
        <v>Colonial Heights</v>
      </c>
      <c r="B36" s="5">
        <f>Data!I31</f>
        <v>0</v>
      </c>
      <c r="C36" s="5">
        <f>Data!J31</f>
        <v>0</v>
      </c>
      <c r="D36" s="9">
        <f>Data!K31</f>
        <v>0</v>
      </c>
      <c r="E36" s="48" t="str">
        <f>Data!AV31</f>
        <v>Central</v>
      </c>
    </row>
    <row r="37" spans="1:5" x14ac:dyDescent="0.2">
      <c r="A37" s="3" t="str">
        <f>Data!A32</f>
        <v>Covington</v>
      </c>
      <c r="B37" s="5">
        <f>Data!I32</f>
        <v>0</v>
      </c>
      <c r="C37" s="5">
        <f>Data!J32</f>
        <v>0</v>
      </c>
      <c r="D37" s="9">
        <f>Data!K32</f>
        <v>0</v>
      </c>
      <c r="E37" s="48" t="str">
        <f>Data!AV32</f>
        <v>Piedmont</v>
      </c>
    </row>
    <row r="38" spans="1:5" x14ac:dyDescent="0.2">
      <c r="A38" s="3" t="str">
        <f>Data!A33</f>
        <v>Craig</v>
      </c>
      <c r="B38" s="5">
        <f>Data!I33</f>
        <v>1</v>
      </c>
      <c r="C38" s="5">
        <f>Data!J33</f>
        <v>579</v>
      </c>
      <c r="D38" s="9">
        <f>Data!K33</f>
        <v>19.022587268993838</v>
      </c>
      <c r="E38" s="48" t="str">
        <f>Data!AV33</f>
        <v>Piedmont</v>
      </c>
    </row>
    <row r="39" spans="1:5" x14ac:dyDescent="0.2">
      <c r="A39" s="3" t="str">
        <f>Data!A34</f>
        <v>Culpeper</v>
      </c>
      <c r="B39" s="5">
        <f>Data!I34</f>
        <v>3</v>
      </c>
      <c r="C39" s="5">
        <f>Data!J34</f>
        <v>2186</v>
      </c>
      <c r="D39" s="9">
        <f>Data!K34</f>
        <v>23.939767282683093</v>
      </c>
      <c r="E39" s="48" t="str">
        <f>Data!AV34</f>
        <v>Northern</v>
      </c>
    </row>
    <row r="40" spans="1:5" x14ac:dyDescent="0.2">
      <c r="A40" s="3" t="str">
        <f>Data!A35</f>
        <v>Cumberland</v>
      </c>
      <c r="B40" s="5">
        <f>Data!I35</f>
        <v>3</v>
      </c>
      <c r="C40" s="5">
        <f>Data!J35</f>
        <v>3338</v>
      </c>
      <c r="D40" s="9">
        <f>Data!K35</f>
        <v>36.555783709787818</v>
      </c>
      <c r="E40" s="48" t="str">
        <f>Data!AV35</f>
        <v>Central</v>
      </c>
    </row>
    <row r="41" spans="1:5" x14ac:dyDescent="0.2">
      <c r="A41" s="3" t="str">
        <f>Data!A36</f>
        <v>Danville</v>
      </c>
      <c r="B41" s="5">
        <f>Data!I36</f>
        <v>17</v>
      </c>
      <c r="C41" s="5">
        <f>Data!J36</f>
        <v>9226</v>
      </c>
      <c r="D41" s="9">
        <f>Data!K36</f>
        <v>17.830172726174659</v>
      </c>
      <c r="E41" s="48" t="str">
        <f>Data!AV36</f>
        <v>Piedmont</v>
      </c>
    </row>
    <row r="42" spans="1:5" x14ac:dyDescent="0.2">
      <c r="A42" s="3" t="str">
        <f>Data!A37</f>
        <v>Dickenson</v>
      </c>
      <c r="B42" s="5">
        <f>Data!I37</f>
        <v>1</v>
      </c>
      <c r="C42" s="5">
        <f>Data!J37</f>
        <v>228</v>
      </c>
      <c r="D42" s="9">
        <f>Data!K37</f>
        <v>7.4907597535934292</v>
      </c>
      <c r="E42" s="48" t="str">
        <f>Data!AV37</f>
        <v>Western</v>
      </c>
    </row>
    <row r="43" spans="1:5" x14ac:dyDescent="0.2">
      <c r="A43" s="3" t="str">
        <f>Data!A38</f>
        <v>Dinwiddie</v>
      </c>
      <c r="B43" s="5">
        <f>Data!I38</f>
        <v>1</v>
      </c>
      <c r="C43" s="5">
        <f>Data!J38</f>
        <v>229</v>
      </c>
      <c r="D43" s="9">
        <f>Data!K38</f>
        <v>7.523613963039014</v>
      </c>
      <c r="E43" s="48" t="str">
        <f>Data!AV38</f>
        <v>Eastern</v>
      </c>
    </row>
    <row r="44" spans="1:5" x14ac:dyDescent="0.2">
      <c r="A44" s="3" t="str">
        <f>Data!A39</f>
        <v>Emporia</v>
      </c>
      <c r="B44" s="5">
        <f>Data!I39</f>
        <v>0</v>
      </c>
      <c r="C44" s="5">
        <f>Data!J39</f>
        <v>0</v>
      </c>
      <c r="D44" s="9">
        <f>Data!K39</f>
        <v>0</v>
      </c>
      <c r="E44" s="48" t="str">
        <f>Data!AV39</f>
        <v>Eastern</v>
      </c>
    </row>
    <row r="45" spans="1:5" x14ac:dyDescent="0.2">
      <c r="A45" s="3" t="str">
        <f>Data!A40</f>
        <v>Essex</v>
      </c>
      <c r="B45" s="5">
        <f>Data!I40</f>
        <v>5</v>
      </c>
      <c r="C45" s="5">
        <f>Data!J40</f>
        <v>4777</v>
      </c>
      <c r="D45" s="9">
        <f>Data!K40</f>
        <v>31.388911704312115</v>
      </c>
      <c r="E45" s="48" t="str">
        <f>Data!AV40</f>
        <v>Central</v>
      </c>
    </row>
    <row r="46" spans="1:5" x14ac:dyDescent="0.2">
      <c r="A46" s="3" t="str">
        <f>Data!A41</f>
        <v>Fairfax City</v>
      </c>
      <c r="B46" s="5">
        <f>Data!I41</f>
        <v>0</v>
      </c>
      <c r="C46" s="5">
        <f>Data!J41</f>
        <v>0</v>
      </c>
      <c r="D46" s="9">
        <f>Data!K41</f>
        <v>0</v>
      </c>
      <c r="E46" s="48" t="str">
        <f>Data!AV41</f>
        <v>Northern</v>
      </c>
    </row>
    <row r="47" spans="1:5" x14ac:dyDescent="0.2">
      <c r="A47" s="3" t="str">
        <f>Data!A42</f>
        <v>Fairfax County</v>
      </c>
      <c r="B47" s="5">
        <f>Data!I42</f>
        <v>24</v>
      </c>
      <c r="C47" s="5">
        <f>Data!J42</f>
        <v>18823</v>
      </c>
      <c r="D47" s="9">
        <f>Data!K42</f>
        <v>25.767282683093772</v>
      </c>
      <c r="E47" s="48" t="str">
        <f>Data!AV42</f>
        <v>Northern</v>
      </c>
    </row>
    <row r="48" spans="1:5" x14ac:dyDescent="0.2">
      <c r="A48" s="3" t="str">
        <f>Data!A43</f>
        <v>Falls Church</v>
      </c>
      <c r="B48" s="5">
        <f>Data!I43</f>
        <v>0</v>
      </c>
      <c r="C48" s="5">
        <f>Data!J43</f>
        <v>0</v>
      </c>
      <c r="D48" s="9">
        <f>Data!K43</f>
        <v>0</v>
      </c>
      <c r="E48" s="48" t="str">
        <f>Data!AV43</f>
        <v>Northern</v>
      </c>
    </row>
    <row r="49" spans="1:5" x14ac:dyDescent="0.2">
      <c r="A49" s="3" t="str">
        <f>Data!A44</f>
        <v>Fauquier</v>
      </c>
      <c r="B49" s="5">
        <f>Data!I44</f>
        <v>9</v>
      </c>
      <c r="C49" s="5">
        <f>Data!J44</f>
        <v>8200</v>
      </c>
      <c r="D49" s="9">
        <f>Data!K44</f>
        <v>29.933835272644306</v>
      </c>
      <c r="E49" s="48" t="str">
        <f>Data!AV44</f>
        <v>Northern</v>
      </c>
    </row>
    <row r="50" spans="1:5" x14ac:dyDescent="0.2">
      <c r="A50" s="3" t="str">
        <f>Data!A45</f>
        <v>Floyd</v>
      </c>
      <c r="B50" s="5">
        <f>Data!I45</f>
        <v>5</v>
      </c>
      <c r="C50" s="5">
        <f>Data!J45</f>
        <v>1829</v>
      </c>
      <c r="D50" s="9">
        <f>Data!K45</f>
        <v>12.018069815195073</v>
      </c>
      <c r="E50" s="48" t="str">
        <f>Data!AV45</f>
        <v>Western</v>
      </c>
    </row>
    <row r="51" spans="1:5" x14ac:dyDescent="0.2">
      <c r="A51" s="3" t="str">
        <f>Data!A46</f>
        <v>Fluvanna</v>
      </c>
      <c r="B51" s="5">
        <f>Data!I46</f>
        <v>2</v>
      </c>
      <c r="C51" s="5">
        <f>Data!J46</f>
        <v>939</v>
      </c>
      <c r="D51" s="9">
        <f>Data!K46</f>
        <v>15.425051334702259</v>
      </c>
      <c r="E51" s="48" t="str">
        <f>Data!AV46</f>
        <v>Central</v>
      </c>
    </row>
    <row r="52" spans="1:5" x14ac:dyDescent="0.2">
      <c r="A52" s="3" t="str">
        <f>Data!A47</f>
        <v>Franklin City</v>
      </c>
      <c r="B52" s="5">
        <f>Data!I47</f>
        <v>2</v>
      </c>
      <c r="C52" s="5">
        <f>Data!J47</f>
        <v>2374</v>
      </c>
      <c r="D52" s="9">
        <f>Data!K47</f>
        <v>38.997946611909654</v>
      </c>
      <c r="E52" s="48" t="str">
        <f>Data!AV47</f>
        <v>Eastern</v>
      </c>
    </row>
    <row r="53" spans="1:5" x14ac:dyDescent="0.2">
      <c r="A53" s="3" t="str">
        <f>Data!A48</f>
        <v>Franklin County</v>
      </c>
      <c r="B53" s="5">
        <f>Data!I48</f>
        <v>19</v>
      </c>
      <c r="C53" s="5">
        <f>Data!J48</f>
        <v>7303</v>
      </c>
      <c r="D53" s="9">
        <f>Data!K48</f>
        <v>12.628120609532044</v>
      </c>
      <c r="E53" s="48" t="str">
        <f>Data!AV48</f>
        <v>Piedmont</v>
      </c>
    </row>
    <row r="54" spans="1:5" x14ac:dyDescent="0.2">
      <c r="A54" s="3" t="str">
        <f>Data!A49</f>
        <v>Frederick</v>
      </c>
      <c r="B54" s="5">
        <f>Data!I49</f>
        <v>8</v>
      </c>
      <c r="C54" s="5">
        <f>Data!J49</f>
        <v>11036</v>
      </c>
      <c r="D54" s="9">
        <f>Data!K49</f>
        <v>45.322381930184804</v>
      </c>
      <c r="E54" s="48" t="str">
        <f>Data!AV49</f>
        <v>Northern</v>
      </c>
    </row>
    <row r="55" spans="1:5" x14ac:dyDescent="0.2">
      <c r="A55" s="3" t="str">
        <f>Data!A50</f>
        <v>Fredericksburg</v>
      </c>
      <c r="B55" s="5">
        <f>Data!I50</f>
        <v>7</v>
      </c>
      <c r="C55" s="5">
        <f>Data!J50</f>
        <v>2052</v>
      </c>
      <c r="D55" s="9">
        <f>Data!K50</f>
        <v>9.6309768260486948</v>
      </c>
      <c r="E55" s="48" t="str">
        <f>Data!AV50</f>
        <v>Northern</v>
      </c>
    </row>
    <row r="56" spans="1:5" x14ac:dyDescent="0.2">
      <c r="A56" s="3" t="str">
        <f>Data!A51</f>
        <v>Galax</v>
      </c>
      <c r="B56" s="5">
        <f>Data!I51</f>
        <v>6</v>
      </c>
      <c r="C56" s="5">
        <f>Data!J51</f>
        <v>1931</v>
      </c>
      <c r="D56" s="9">
        <f>Data!K51</f>
        <v>10.573579739904174</v>
      </c>
      <c r="E56" s="48" t="str">
        <f>Data!AV51</f>
        <v>Western</v>
      </c>
    </row>
    <row r="57" spans="1:5" x14ac:dyDescent="0.2">
      <c r="A57" s="3" t="str">
        <f>Data!A52</f>
        <v>Giles</v>
      </c>
      <c r="B57" s="5">
        <f>Data!I52</f>
        <v>3</v>
      </c>
      <c r="C57" s="5">
        <f>Data!J52</f>
        <v>2097</v>
      </c>
      <c r="D57" s="9">
        <f>Data!K52</f>
        <v>22.965092402464066</v>
      </c>
      <c r="E57" s="48" t="str">
        <f>Data!AV52</f>
        <v>Western</v>
      </c>
    </row>
    <row r="58" spans="1:5" x14ac:dyDescent="0.2">
      <c r="A58" s="3" t="str">
        <f>Data!A53</f>
        <v>Gloucester</v>
      </c>
      <c r="B58" s="5">
        <f>Data!I53</f>
        <v>2</v>
      </c>
      <c r="C58" s="5">
        <f>Data!J53</f>
        <v>587</v>
      </c>
      <c r="D58" s="9">
        <f>Data!K53</f>
        <v>9.6427104722792603</v>
      </c>
      <c r="E58" s="48" t="str">
        <f>Data!AV53</f>
        <v>Eastern</v>
      </c>
    </row>
    <row r="59" spans="1:5" x14ac:dyDescent="0.2">
      <c r="A59" s="3" t="str">
        <f>Data!A54</f>
        <v>Goochland</v>
      </c>
      <c r="B59" s="5">
        <f>Data!I54</f>
        <v>1</v>
      </c>
      <c r="C59" s="5">
        <f>Data!J54</f>
        <v>908</v>
      </c>
      <c r="D59" s="9">
        <f>Data!K54</f>
        <v>29.831622176591377</v>
      </c>
      <c r="E59" s="48" t="str">
        <f>Data!AV54</f>
        <v>Central</v>
      </c>
    </row>
    <row r="60" spans="1:5" x14ac:dyDescent="0.2">
      <c r="A60" s="3" t="str">
        <f>Data!A55</f>
        <v>Grayson</v>
      </c>
      <c r="B60" s="5">
        <f>Data!I55</f>
        <v>4</v>
      </c>
      <c r="C60" s="5">
        <f>Data!J55</f>
        <v>4189</v>
      </c>
      <c r="D60" s="9">
        <f>Data!K55</f>
        <v>34.406570841889121</v>
      </c>
      <c r="E60" s="48" t="str">
        <f>Data!AV55</f>
        <v>Western</v>
      </c>
    </row>
    <row r="61" spans="1:5" x14ac:dyDescent="0.2">
      <c r="A61" s="3" t="str">
        <f>Data!A56</f>
        <v>Greene</v>
      </c>
      <c r="B61" s="5">
        <f>Data!I56</f>
        <v>4</v>
      </c>
      <c r="C61" s="5">
        <f>Data!J56</f>
        <v>978</v>
      </c>
      <c r="D61" s="9">
        <f>Data!K56</f>
        <v>8.0328542094455848</v>
      </c>
      <c r="E61" s="48" t="str">
        <f>Data!AV56</f>
        <v>Northern</v>
      </c>
    </row>
    <row r="62" spans="1:5" x14ac:dyDescent="0.2">
      <c r="A62" s="3" t="str">
        <f>Data!A57</f>
        <v>Greensville</v>
      </c>
      <c r="B62" s="5">
        <f>Data!I57</f>
        <v>0</v>
      </c>
      <c r="C62" s="5">
        <f>Data!J57</f>
        <v>0</v>
      </c>
      <c r="D62" s="9">
        <f>Data!K57</f>
        <v>0</v>
      </c>
      <c r="E62" s="48" t="str">
        <f>Data!AV57</f>
        <v>Eastern</v>
      </c>
    </row>
    <row r="63" spans="1:5" x14ac:dyDescent="0.2">
      <c r="A63" s="3" t="str">
        <f>Data!A58</f>
        <v>Halifax</v>
      </c>
      <c r="B63" s="5">
        <f>Data!I58</f>
        <v>6</v>
      </c>
      <c r="C63" s="5">
        <f>Data!J58</f>
        <v>5006</v>
      </c>
      <c r="D63" s="9">
        <f>Data!K58</f>
        <v>27.411362080766601</v>
      </c>
      <c r="E63" s="48" t="str">
        <f>Data!AV58</f>
        <v>Piedmont</v>
      </c>
    </row>
    <row r="64" spans="1:5" x14ac:dyDescent="0.2">
      <c r="A64" s="3" t="str">
        <f>Data!A59</f>
        <v>Hampton</v>
      </c>
      <c r="B64" s="5">
        <f>Data!I59</f>
        <v>1</v>
      </c>
      <c r="C64" s="5">
        <f>Data!J59</f>
        <v>530</v>
      </c>
      <c r="D64" s="9">
        <f>Data!K59</f>
        <v>17.412731006160165</v>
      </c>
      <c r="E64" s="48" t="str">
        <f>Data!AV59</f>
        <v>Eastern</v>
      </c>
    </row>
    <row r="65" spans="1:5" x14ac:dyDescent="0.2">
      <c r="A65" s="3" t="str">
        <f>Data!A60</f>
        <v>Hanover</v>
      </c>
      <c r="B65" s="5">
        <f>Data!I60</f>
        <v>7</v>
      </c>
      <c r="C65" s="5">
        <f>Data!J60</f>
        <v>323</v>
      </c>
      <c r="D65" s="9">
        <f>Data!K60</f>
        <v>1.5159870929891466</v>
      </c>
      <c r="E65" s="48" t="str">
        <f>Data!AV60</f>
        <v>Central</v>
      </c>
    </row>
    <row r="66" spans="1:5" x14ac:dyDescent="0.2">
      <c r="A66" s="3" t="str">
        <f>Data!A61</f>
        <v>Harrisonburg</v>
      </c>
      <c r="B66" s="5">
        <f>Data!I61</f>
        <v>0</v>
      </c>
      <c r="C66" s="5">
        <f>Data!J61</f>
        <v>0</v>
      </c>
      <c r="D66" s="9">
        <f>Data!K61</f>
        <v>0</v>
      </c>
      <c r="E66" s="48" t="str">
        <f>Data!AV61</f>
        <v>Northern</v>
      </c>
    </row>
    <row r="67" spans="1:5" x14ac:dyDescent="0.2">
      <c r="A67" s="3" t="str">
        <f>Data!A62</f>
        <v>Henrico</v>
      </c>
      <c r="B67" s="5">
        <f>Data!I62</f>
        <v>34</v>
      </c>
      <c r="C67" s="5">
        <f>Data!J62</f>
        <v>22211</v>
      </c>
      <c r="D67" s="9">
        <f>Data!K62</f>
        <v>21.462495470467449</v>
      </c>
      <c r="E67" s="48" t="str">
        <f>Data!AV62</f>
        <v>Central</v>
      </c>
    </row>
    <row r="68" spans="1:5" x14ac:dyDescent="0.2">
      <c r="A68" s="3" t="str">
        <f>Data!A63</f>
        <v>Henry</v>
      </c>
      <c r="B68" s="5">
        <f>Data!I63</f>
        <v>7</v>
      </c>
      <c r="C68" s="5">
        <f>Data!J63</f>
        <v>5896</v>
      </c>
      <c r="D68" s="9">
        <f>Data!K63</f>
        <v>27.672631270167205</v>
      </c>
      <c r="E68" s="48" t="str">
        <f>Data!AV63</f>
        <v>Piedmont</v>
      </c>
    </row>
    <row r="69" spans="1:5" x14ac:dyDescent="0.2">
      <c r="A69" s="3" t="str">
        <f>Data!A64</f>
        <v>Highland</v>
      </c>
      <c r="B69" s="5">
        <f>Data!I64</f>
        <v>0</v>
      </c>
      <c r="C69" s="5">
        <f>Data!J64</f>
        <v>0</v>
      </c>
      <c r="D69" s="9">
        <f>Data!K64</f>
        <v>0</v>
      </c>
      <c r="E69" s="48" t="str">
        <f>Data!AV64</f>
        <v>Piedmont</v>
      </c>
    </row>
    <row r="70" spans="1:5" x14ac:dyDescent="0.2">
      <c r="A70" s="3" t="str">
        <f>Data!A65</f>
        <v>Hopewell</v>
      </c>
      <c r="B70" s="5">
        <f>Data!I65</f>
        <v>0</v>
      </c>
      <c r="C70" s="5">
        <f>Data!J65</f>
        <v>0</v>
      </c>
      <c r="D70" s="9">
        <f>Data!K65</f>
        <v>0</v>
      </c>
      <c r="E70" s="48" t="str">
        <f>Data!AV65</f>
        <v>Central</v>
      </c>
    </row>
    <row r="71" spans="1:5" x14ac:dyDescent="0.2">
      <c r="A71" s="3" t="str">
        <f>Data!A66</f>
        <v>Isle Of Wight</v>
      </c>
      <c r="B71" s="5">
        <f>Data!I66</f>
        <v>2</v>
      </c>
      <c r="C71" s="5">
        <f>Data!J66</f>
        <v>760</v>
      </c>
      <c r="D71" s="9">
        <f>Data!K66</f>
        <v>12.484599589322382</v>
      </c>
      <c r="E71" s="48" t="str">
        <f>Data!AV66</f>
        <v>Eastern</v>
      </c>
    </row>
    <row r="72" spans="1:5" x14ac:dyDescent="0.2">
      <c r="A72" s="3" t="str">
        <f>Data!A67</f>
        <v>James City</v>
      </c>
      <c r="B72" s="5">
        <f>Data!I67</f>
        <v>3</v>
      </c>
      <c r="C72" s="5">
        <f>Data!J67</f>
        <v>718</v>
      </c>
      <c r="D72" s="9">
        <f>Data!K67</f>
        <v>7.8631074606433948</v>
      </c>
      <c r="E72" s="48" t="str">
        <f>Data!AV67</f>
        <v>Eastern</v>
      </c>
    </row>
    <row r="73" spans="1:5" x14ac:dyDescent="0.2">
      <c r="A73" s="3" t="str">
        <f>Data!A68</f>
        <v>King And Queen</v>
      </c>
      <c r="B73" s="5">
        <f>Data!I68</f>
        <v>0</v>
      </c>
      <c r="C73" s="5">
        <f>Data!J68</f>
        <v>0</v>
      </c>
      <c r="D73" s="9">
        <f>Data!K68</f>
        <v>0</v>
      </c>
      <c r="E73" s="48" t="str">
        <f>Data!AV68</f>
        <v>Central</v>
      </c>
    </row>
    <row r="74" spans="1:5" x14ac:dyDescent="0.2">
      <c r="A74" s="3" t="str">
        <f>Data!A69</f>
        <v>King George</v>
      </c>
      <c r="B74" s="5">
        <f>Data!I69</f>
        <v>4</v>
      </c>
      <c r="C74" s="5">
        <f>Data!J69</f>
        <v>2573</v>
      </c>
      <c r="D74" s="9">
        <f>Data!K69</f>
        <v>21.133470225872689</v>
      </c>
      <c r="E74" s="48" t="str">
        <f>Data!AV69</f>
        <v>Northern</v>
      </c>
    </row>
    <row r="75" spans="1:5" x14ac:dyDescent="0.2">
      <c r="A75" s="3" t="str">
        <f>Data!A70</f>
        <v>King William</v>
      </c>
      <c r="B75" s="5">
        <f>Data!I70</f>
        <v>1</v>
      </c>
      <c r="C75" s="5">
        <f>Data!J70</f>
        <v>550</v>
      </c>
      <c r="D75" s="9">
        <f>Data!K70</f>
        <v>18.069815195071868</v>
      </c>
      <c r="E75" s="48" t="str">
        <f>Data!AV70</f>
        <v>Central</v>
      </c>
    </row>
    <row r="76" spans="1:5" x14ac:dyDescent="0.2">
      <c r="A76" s="3" t="str">
        <f>Data!A71</f>
        <v>Lancaster</v>
      </c>
      <c r="B76" s="5">
        <f>Data!I71</f>
        <v>1</v>
      </c>
      <c r="C76" s="5">
        <f>Data!J71</f>
        <v>411</v>
      </c>
      <c r="D76" s="9">
        <f>Data!K71</f>
        <v>13.503080082135524</v>
      </c>
      <c r="E76" s="48" t="str">
        <f>Data!AV71</f>
        <v>Central</v>
      </c>
    </row>
    <row r="77" spans="1:5" x14ac:dyDescent="0.2">
      <c r="A77" s="3" t="str">
        <f>Data!A72</f>
        <v>Lee</v>
      </c>
      <c r="B77" s="5">
        <f>Data!I72</f>
        <v>6</v>
      </c>
      <c r="C77" s="5">
        <f>Data!J72</f>
        <v>7611</v>
      </c>
      <c r="D77" s="9">
        <f>Data!K72</f>
        <v>41.675564681724843</v>
      </c>
      <c r="E77" s="48" t="str">
        <f>Data!AV72</f>
        <v>Western</v>
      </c>
    </row>
    <row r="78" spans="1:5" x14ac:dyDescent="0.2">
      <c r="A78" s="3" t="str">
        <f>Data!A73</f>
        <v>Lexington</v>
      </c>
      <c r="B78" s="5">
        <f>Data!I73</f>
        <v>0</v>
      </c>
      <c r="C78" s="5">
        <f>Data!J73</f>
        <v>0</v>
      </c>
      <c r="D78" s="9">
        <f>Data!K73</f>
        <v>0</v>
      </c>
      <c r="E78" s="48" t="str">
        <f>Data!AV73</f>
        <v>Piedmont</v>
      </c>
    </row>
    <row r="79" spans="1:5" x14ac:dyDescent="0.2">
      <c r="A79" s="3" t="str">
        <f>Data!A74</f>
        <v>Loudoun</v>
      </c>
      <c r="B79" s="5">
        <f>Data!I74</f>
        <v>7</v>
      </c>
      <c r="C79" s="5">
        <f>Data!J74</f>
        <v>5179</v>
      </c>
      <c r="D79" s="9">
        <f>Data!K74</f>
        <v>24.307421531240834</v>
      </c>
      <c r="E79" s="48" t="str">
        <f>Data!AV74</f>
        <v>Northern</v>
      </c>
    </row>
    <row r="80" spans="1:5" x14ac:dyDescent="0.2">
      <c r="A80" s="3" t="str">
        <f>Data!A75</f>
        <v>Louisa</v>
      </c>
      <c r="B80" s="5">
        <f>Data!I75</f>
        <v>4</v>
      </c>
      <c r="C80" s="5">
        <f>Data!J75</f>
        <v>1493</v>
      </c>
      <c r="D80" s="9">
        <f>Data!K75</f>
        <v>12.262833675564682</v>
      </c>
      <c r="E80" s="48" t="str">
        <f>Data!AV75</f>
        <v>Northern</v>
      </c>
    </row>
    <row r="81" spans="1:5" x14ac:dyDescent="0.2">
      <c r="A81" s="3" t="str">
        <f>Data!A76</f>
        <v>Lunenburg</v>
      </c>
      <c r="B81" s="5">
        <f>Data!I76</f>
        <v>3</v>
      </c>
      <c r="C81" s="5">
        <f>Data!J76</f>
        <v>2623</v>
      </c>
      <c r="D81" s="9">
        <f>Data!K76</f>
        <v>28.725530458590008</v>
      </c>
      <c r="E81" s="48" t="str">
        <f>Data!AV76</f>
        <v>Central</v>
      </c>
    </row>
    <row r="82" spans="1:5" x14ac:dyDescent="0.2">
      <c r="A82" s="3" t="str">
        <f>Data!A77</f>
        <v>Lynchburg</v>
      </c>
      <c r="B82" s="5">
        <f>Data!I77</f>
        <v>24</v>
      </c>
      <c r="C82" s="5">
        <f>Data!J77</f>
        <v>19285</v>
      </c>
      <c r="D82" s="9">
        <f>Data!K77</f>
        <v>26.399726214921287</v>
      </c>
      <c r="E82" s="48" t="str">
        <f>Data!AV77</f>
        <v>Piedmont</v>
      </c>
    </row>
    <row r="83" spans="1:5" x14ac:dyDescent="0.2">
      <c r="A83" s="3" t="str">
        <f>Data!A78</f>
        <v>Madison</v>
      </c>
      <c r="B83" s="5">
        <f>Data!I78</f>
        <v>2</v>
      </c>
      <c r="C83" s="5">
        <f>Data!J78</f>
        <v>1093</v>
      </c>
      <c r="D83" s="9">
        <f>Data!K78</f>
        <v>17.95482546201232</v>
      </c>
      <c r="E83" s="48" t="str">
        <f>Data!AV78</f>
        <v>Northern</v>
      </c>
    </row>
    <row r="84" spans="1:5" x14ac:dyDescent="0.2">
      <c r="A84" s="3" t="str">
        <f>Data!A79</f>
        <v>Manassas</v>
      </c>
      <c r="B84" s="5">
        <f>Data!I79</f>
        <v>4</v>
      </c>
      <c r="C84" s="5">
        <f>Data!J79</f>
        <v>945</v>
      </c>
      <c r="D84" s="9">
        <f>Data!K79</f>
        <v>7.7618069815195074</v>
      </c>
      <c r="E84" s="48" t="str">
        <f>Data!AV79</f>
        <v>Northern</v>
      </c>
    </row>
    <row r="85" spans="1:5" x14ac:dyDescent="0.2">
      <c r="A85" s="3" t="str">
        <f>Data!A80</f>
        <v>Manassas Park</v>
      </c>
      <c r="B85" s="5">
        <f>Data!I80</f>
        <v>0</v>
      </c>
      <c r="C85" s="5">
        <f>Data!J80</f>
        <v>0</v>
      </c>
      <c r="D85" s="9">
        <f>Data!K80</f>
        <v>0</v>
      </c>
      <c r="E85" s="48" t="str">
        <f>Data!AV80</f>
        <v>Northern</v>
      </c>
    </row>
    <row r="86" spans="1:5" x14ac:dyDescent="0.2">
      <c r="A86" s="3" t="str">
        <f>Data!A81</f>
        <v>Martinsville</v>
      </c>
      <c r="B86" s="5">
        <f>Data!I81</f>
        <v>0</v>
      </c>
      <c r="C86" s="5">
        <f>Data!J81</f>
        <v>0</v>
      </c>
      <c r="D86" s="9">
        <f>Data!K81</f>
        <v>0</v>
      </c>
      <c r="E86" s="48" t="str">
        <f>Data!AV81</f>
        <v>Piedmont</v>
      </c>
    </row>
    <row r="87" spans="1:5" x14ac:dyDescent="0.2">
      <c r="A87" s="3" t="str">
        <f>Data!A82</f>
        <v>Mathews</v>
      </c>
      <c r="B87" s="5">
        <f>Data!I82</f>
        <v>0</v>
      </c>
      <c r="C87" s="5">
        <f>Data!J82</f>
        <v>0</v>
      </c>
      <c r="D87" s="9">
        <f>Data!K82</f>
        <v>0</v>
      </c>
      <c r="E87" s="48" t="str">
        <f>Data!AV82</f>
        <v>Eastern</v>
      </c>
    </row>
    <row r="88" spans="1:5" x14ac:dyDescent="0.2">
      <c r="A88" s="3" t="str">
        <f>Data!A83</f>
        <v>Mecklenburg</v>
      </c>
      <c r="B88" s="5">
        <f>Data!I83</f>
        <v>5</v>
      </c>
      <c r="C88" s="5">
        <f>Data!J83</f>
        <v>1530</v>
      </c>
      <c r="D88" s="9">
        <f>Data!K83</f>
        <v>10.053388090349076</v>
      </c>
      <c r="E88" s="48" t="str">
        <f>Data!AV83</f>
        <v>Piedmont</v>
      </c>
    </row>
    <row r="89" spans="1:5" x14ac:dyDescent="0.2">
      <c r="A89" s="3" t="str">
        <f>Data!A84</f>
        <v>Middlesex</v>
      </c>
      <c r="B89" s="5">
        <f>Data!I84</f>
        <v>0</v>
      </c>
      <c r="C89" s="5">
        <f>Data!J84</f>
        <v>0</v>
      </c>
      <c r="D89" s="9">
        <f>Data!K84</f>
        <v>0</v>
      </c>
      <c r="E89" s="48" t="str">
        <f>Data!AV84</f>
        <v>Central</v>
      </c>
    </row>
    <row r="90" spans="1:5" x14ac:dyDescent="0.2">
      <c r="A90" s="3" t="str">
        <f>Data!A85</f>
        <v>Montgomery</v>
      </c>
      <c r="B90" s="5">
        <f>Data!I85</f>
        <v>4</v>
      </c>
      <c r="C90" s="5">
        <f>Data!J85</f>
        <v>1395</v>
      </c>
      <c r="D90" s="9">
        <f>Data!K85</f>
        <v>11.457905544147843</v>
      </c>
      <c r="E90" s="48" t="str">
        <f>Data!AV85</f>
        <v>Western</v>
      </c>
    </row>
    <row r="91" spans="1:5" x14ac:dyDescent="0.2">
      <c r="A91" s="3" t="str">
        <f>Data!A86</f>
        <v>Nelson</v>
      </c>
      <c r="B91" s="5">
        <f>Data!I86</f>
        <v>1</v>
      </c>
      <c r="C91" s="5">
        <f>Data!J86</f>
        <v>279</v>
      </c>
      <c r="D91" s="9">
        <f>Data!K86</f>
        <v>9.1663244353182751</v>
      </c>
      <c r="E91" s="48" t="str">
        <f>Data!AV86</f>
        <v>Piedmont</v>
      </c>
    </row>
    <row r="92" spans="1:5" x14ac:dyDescent="0.2">
      <c r="A92" s="3" t="str">
        <f>Data!A87</f>
        <v>New Kent</v>
      </c>
      <c r="B92" s="5">
        <f>Data!I87</f>
        <v>0</v>
      </c>
      <c r="C92" s="5">
        <f>Data!J87</f>
        <v>0</v>
      </c>
      <c r="D92" s="9">
        <f>Data!K87</f>
        <v>0</v>
      </c>
      <c r="E92" s="48" t="str">
        <f>Data!AV87</f>
        <v>Central</v>
      </c>
    </row>
    <row r="93" spans="1:5" x14ac:dyDescent="0.2">
      <c r="A93" s="3" t="str">
        <f>Data!A88</f>
        <v>Newport News</v>
      </c>
      <c r="B93" s="5">
        <f>Data!I88</f>
        <v>9</v>
      </c>
      <c r="C93" s="5">
        <f>Data!J88</f>
        <v>4262</v>
      </c>
      <c r="D93" s="9">
        <f>Data!K88</f>
        <v>15.558293406342687</v>
      </c>
      <c r="E93" s="48" t="str">
        <f>Data!AV88</f>
        <v>Eastern</v>
      </c>
    </row>
    <row r="94" spans="1:5" x14ac:dyDescent="0.2">
      <c r="A94" s="3" t="str">
        <f>Data!A89</f>
        <v>Norfolk</v>
      </c>
      <c r="B94" s="5">
        <f>Data!I89</f>
        <v>12</v>
      </c>
      <c r="C94" s="5">
        <f>Data!J89</f>
        <v>8370</v>
      </c>
      <c r="D94" s="9">
        <f>Data!K89</f>
        <v>22.915811088295687</v>
      </c>
      <c r="E94" s="48" t="str">
        <f>Data!AV89</f>
        <v>Eastern</v>
      </c>
    </row>
    <row r="95" spans="1:5" x14ac:dyDescent="0.2">
      <c r="A95" s="3" t="str">
        <f>Data!A90</f>
        <v>Northampton</v>
      </c>
      <c r="B95" s="5">
        <f>Data!I90</f>
        <v>2</v>
      </c>
      <c r="C95" s="5">
        <f>Data!J90</f>
        <v>1053</v>
      </c>
      <c r="D95" s="9">
        <f>Data!K90</f>
        <v>17.297741273100616</v>
      </c>
      <c r="E95" s="48" t="str">
        <f>Data!AV90</f>
        <v>Eastern</v>
      </c>
    </row>
    <row r="96" spans="1:5" x14ac:dyDescent="0.2">
      <c r="A96" s="3" t="str">
        <f>Data!A91</f>
        <v>Northumberland</v>
      </c>
      <c r="B96" s="5">
        <f>Data!I91</f>
        <v>0</v>
      </c>
      <c r="C96" s="5">
        <f>Data!J91</f>
        <v>0</v>
      </c>
      <c r="D96" s="9">
        <f>Data!K91</f>
        <v>0</v>
      </c>
      <c r="E96" s="48" t="str">
        <f>Data!AV91</f>
        <v>Central</v>
      </c>
    </row>
    <row r="97" spans="1:5" x14ac:dyDescent="0.2">
      <c r="A97" s="3" t="str">
        <f>Data!A92</f>
        <v>Norton</v>
      </c>
      <c r="B97" s="5">
        <f>Data!I92</f>
        <v>0</v>
      </c>
      <c r="C97" s="5">
        <f>Data!J92</f>
        <v>0</v>
      </c>
      <c r="D97" s="9">
        <f>Data!K92</f>
        <v>0</v>
      </c>
      <c r="E97" s="48" t="str">
        <f>Data!AV92</f>
        <v>Western</v>
      </c>
    </row>
    <row r="98" spans="1:5" x14ac:dyDescent="0.2">
      <c r="A98" s="3" t="str">
        <f>Data!A93</f>
        <v>Nottoway</v>
      </c>
      <c r="B98" s="5">
        <f>Data!I93</f>
        <v>6</v>
      </c>
      <c r="C98" s="5">
        <f>Data!J93</f>
        <v>3675</v>
      </c>
      <c r="D98" s="9">
        <f>Data!K93</f>
        <v>20.123203285420946</v>
      </c>
      <c r="E98" s="48" t="str">
        <f>Data!AV93</f>
        <v>Central</v>
      </c>
    </row>
    <row r="99" spans="1:5" x14ac:dyDescent="0.2">
      <c r="A99" s="3" t="str">
        <f>Data!A94</f>
        <v>Orange</v>
      </c>
      <c r="B99" s="5">
        <f>Data!I94</f>
        <v>5</v>
      </c>
      <c r="C99" s="5">
        <f>Data!J94</f>
        <v>2750</v>
      </c>
      <c r="D99" s="9">
        <f>Data!K94</f>
        <v>18.069815195071868</v>
      </c>
      <c r="E99" s="48" t="str">
        <f>Data!AV94</f>
        <v>Northern</v>
      </c>
    </row>
    <row r="100" spans="1:5" x14ac:dyDescent="0.2">
      <c r="A100" s="3" t="str">
        <f>Data!A95</f>
        <v>Page</v>
      </c>
      <c r="B100" s="5">
        <f>Data!I95</f>
        <v>4</v>
      </c>
      <c r="C100" s="5">
        <f>Data!J95</f>
        <v>2138</v>
      </c>
      <c r="D100" s="9">
        <f>Data!K95</f>
        <v>17.560574948665298</v>
      </c>
      <c r="E100" s="48" t="str">
        <f>Data!AV95</f>
        <v>Northern</v>
      </c>
    </row>
    <row r="101" spans="1:5" x14ac:dyDescent="0.2">
      <c r="A101" s="3" t="str">
        <f>Data!A96</f>
        <v>Patrick</v>
      </c>
      <c r="B101" s="5">
        <f>Data!I96</f>
        <v>1</v>
      </c>
      <c r="C101" s="5">
        <f>Data!J96</f>
        <v>1108</v>
      </c>
      <c r="D101" s="9">
        <f>Data!K96</f>
        <v>36.402464065708422</v>
      </c>
      <c r="E101" s="48" t="str">
        <f>Data!AV96</f>
        <v>Western</v>
      </c>
    </row>
    <row r="102" spans="1:5" x14ac:dyDescent="0.2">
      <c r="A102" s="3" t="str">
        <f>Data!A97</f>
        <v>Petersburg</v>
      </c>
      <c r="B102" s="5">
        <f>Data!I97</f>
        <v>11</v>
      </c>
      <c r="C102" s="5">
        <f>Data!J97</f>
        <v>17126</v>
      </c>
      <c r="D102" s="9">
        <f>Data!K97</f>
        <v>51.151017360462951</v>
      </c>
      <c r="E102" s="48" t="str">
        <f>Data!AV97</f>
        <v>Central</v>
      </c>
    </row>
    <row r="103" spans="1:5" x14ac:dyDescent="0.2">
      <c r="A103" s="3" t="str">
        <f>Data!A98</f>
        <v>Pittsylvania</v>
      </c>
      <c r="B103" s="5">
        <f>Data!I98</f>
        <v>5</v>
      </c>
      <c r="C103" s="5">
        <f>Data!J98</f>
        <v>1526</v>
      </c>
      <c r="D103" s="9">
        <f>Data!K98</f>
        <v>10.027104722792608</v>
      </c>
      <c r="E103" s="48" t="str">
        <f>Data!AV98</f>
        <v>Piedmont</v>
      </c>
    </row>
    <row r="104" spans="1:5" x14ac:dyDescent="0.2">
      <c r="A104" s="3" t="str">
        <f>Data!A99</f>
        <v>Poquoson</v>
      </c>
      <c r="B104" s="5">
        <f>Data!I99</f>
        <v>0</v>
      </c>
      <c r="C104" s="5">
        <f>Data!J99</f>
        <v>0</v>
      </c>
      <c r="D104" s="9">
        <f>Data!K99</f>
        <v>0</v>
      </c>
      <c r="E104" s="48" t="str">
        <f>Data!AV99</f>
        <v>Eastern</v>
      </c>
    </row>
    <row r="105" spans="1:5" x14ac:dyDescent="0.2">
      <c r="A105" s="3" t="str">
        <f>Data!A100</f>
        <v>Portsmouth</v>
      </c>
      <c r="B105" s="5">
        <f>Data!I100</f>
        <v>4</v>
      </c>
      <c r="C105" s="5">
        <f>Data!J100</f>
        <v>1552</v>
      </c>
      <c r="D105" s="9">
        <f>Data!K100</f>
        <v>12.747433264887064</v>
      </c>
      <c r="E105" s="48" t="str">
        <f>Data!AV100</f>
        <v>Eastern</v>
      </c>
    </row>
    <row r="106" spans="1:5" x14ac:dyDescent="0.2">
      <c r="A106" s="3" t="str">
        <f>Data!A101</f>
        <v>Powhatan</v>
      </c>
      <c r="B106" s="5">
        <f>Data!I101</f>
        <v>2</v>
      </c>
      <c r="C106" s="5">
        <f>Data!J101</f>
        <v>1030</v>
      </c>
      <c r="D106" s="9">
        <f>Data!K101</f>
        <v>16.919917864476385</v>
      </c>
      <c r="E106" s="48" t="str">
        <f>Data!AV101</f>
        <v>Central</v>
      </c>
    </row>
    <row r="107" spans="1:5" x14ac:dyDescent="0.2">
      <c r="A107" s="3" t="str">
        <f>Data!A102</f>
        <v>Prince Edward</v>
      </c>
      <c r="B107" s="5">
        <f>Data!I102</f>
        <v>0</v>
      </c>
      <c r="C107" s="5">
        <f>Data!J102</f>
        <v>0</v>
      </c>
      <c r="D107" s="9">
        <f>Data!K102</f>
        <v>0</v>
      </c>
      <c r="E107" s="48" t="str">
        <f>Data!AV102</f>
        <v>Central</v>
      </c>
    </row>
    <row r="108" spans="1:5" x14ac:dyDescent="0.2">
      <c r="A108" s="3" t="str">
        <f>Data!A103</f>
        <v>Prince George</v>
      </c>
      <c r="B108" s="5">
        <f>Data!I103</f>
        <v>1</v>
      </c>
      <c r="C108" s="5">
        <f>Data!J103</f>
        <v>695</v>
      </c>
      <c r="D108" s="9">
        <f>Data!K103</f>
        <v>22.833675564681723</v>
      </c>
      <c r="E108" s="48" t="str">
        <f>Data!AV103</f>
        <v>Eastern</v>
      </c>
    </row>
    <row r="109" spans="1:5" x14ac:dyDescent="0.2">
      <c r="A109" s="3" t="str">
        <f>Data!A104</f>
        <v>Prince William</v>
      </c>
      <c r="B109" s="5">
        <f>Data!I104</f>
        <v>20</v>
      </c>
      <c r="C109" s="5">
        <f>Data!J104</f>
        <v>12914</v>
      </c>
      <c r="D109" s="9">
        <f>Data!K104</f>
        <v>21.213963039014374</v>
      </c>
      <c r="E109" s="48" t="str">
        <f>Data!AV104</f>
        <v>Northern</v>
      </c>
    </row>
    <row r="110" spans="1:5" x14ac:dyDescent="0.2">
      <c r="A110" s="3" t="str">
        <f>Data!A105</f>
        <v>Pulaski</v>
      </c>
      <c r="B110" s="5">
        <f>Data!I105</f>
        <v>5</v>
      </c>
      <c r="C110" s="5">
        <f>Data!J105</f>
        <v>3444</v>
      </c>
      <c r="D110" s="9">
        <f>Data!K105</f>
        <v>22.629979466119096</v>
      </c>
      <c r="E110" s="48" t="str">
        <f>Data!AV105</f>
        <v>Western</v>
      </c>
    </row>
    <row r="111" spans="1:5" x14ac:dyDescent="0.2">
      <c r="A111" s="3" t="str">
        <f>Data!A106</f>
        <v>Radford</v>
      </c>
      <c r="B111" s="5">
        <f>Data!I106</f>
        <v>1</v>
      </c>
      <c r="C111" s="5">
        <f>Data!J106</f>
        <v>2005</v>
      </c>
      <c r="D111" s="9">
        <f>Data!K106</f>
        <v>65.872689938398352</v>
      </c>
      <c r="E111" s="48" t="str">
        <f>Data!AV106</f>
        <v>Western</v>
      </c>
    </row>
    <row r="112" spans="1:5" x14ac:dyDescent="0.2">
      <c r="A112" s="3" t="str">
        <f>Data!A107</f>
        <v>Rappahannock</v>
      </c>
      <c r="B112" s="5">
        <f>Data!I107</f>
        <v>7</v>
      </c>
      <c r="C112" s="5">
        <f>Data!J107</f>
        <v>2662</v>
      </c>
      <c r="D112" s="9">
        <f>Data!K107</f>
        <v>12.493986506306834</v>
      </c>
      <c r="E112" s="48" t="str">
        <f>Data!AV107</f>
        <v>Northern</v>
      </c>
    </row>
    <row r="113" spans="1:5" x14ac:dyDescent="0.2">
      <c r="A113" s="3" t="str">
        <f>Data!A108</f>
        <v>Richmond City</v>
      </c>
      <c r="B113" s="5">
        <f>Data!I108</f>
        <v>59</v>
      </c>
      <c r="C113" s="5">
        <f>Data!J108</f>
        <v>35966</v>
      </c>
      <c r="D113" s="9">
        <f>Data!K108</f>
        <v>20.027703337625727</v>
      </c>
      <c r="E113" s="48" t="str">
        <f>Data!AV108</f>
        <v>Central</v>
      </c>
    </row>
    <row r="114" spans="1:5" x14ac:dyDescent="0.2">
      <c r="A114" s="3" t="str">
        <f>Data!A109</f>
        <v>Richmond County</v>
      </c>
      <c r="B114" s="5">
        <f>Data!I109</f>
        <v>0</v>
      </c>
      <c r="C114" s="5">
        <f>Data!J109</f>
        <v>0</v>
      </c>
      <c r="D114" s="9">
        <f>Data!K109</f>
        <v>0</v>
      </c>
      <c r="E114" s="48" t="str">
        <f>Data!AV109</f>
        <v>Central</v>
      </c>
    </row>
    <row r="115" spans="1:5" x14ac:dyDescent="0.2">
      <c r="A115" s="3" t="str">
        <f>Data!A110</f>
        <v>Roanoke City</v>
      </c>
      <c r="B115" s="5">
        <f>Data!I110</f>
        <v>30</v>
      </c>
      <c r="C115" s="5">
        <f>Data!J110</f>
        <v>25735</v>
      </c>
      <c r="D115" s="9">
        <f>Data!K110</f>
        <v>28.183436002737853</v>
      </c>
      <c r="E115" s="48" t="str">
        <f>Data!AV110</f>
        <v>Piedmont</v>
      </c>
    </row>
    <row r="116" spans="1:5" x14ac:dyDescent="0.2">
      <c r="A116" s="3" t="str">
        <f>Data!A111</f>
        <v>Roanoke County</v>
      </c>
      <c r="B116" s="5">
        <f>Data!I111</f>
        <v>12</v>
      </c>
      <c r="C116" s="5">
        <f>Data!J111</f>
        <v>7589</v>
      </c>
      <c r="D116" s="9">
        <f>Data!K111</f>
        <v>20.777549623545514</v>
      </c>
      <c r="E116" s="48" t="str">
        <f>Data!AV111</f>
        <v>Piedmont</v>
      </c>
    </row>
    <row r="117" spans="1:5" x14ac:dyDescent="0.2">
      <c r="A117" s="3" t="str">
        <f>Data!A112</f>
        <v>Rockbridge</v>
      </c>
      <c r="B117" s="5">
        <f>Data!I112</f>
        <v>5</v>
      </c>
      <c r="C117" s="5">
        <f>Data!J112</f>
        <v>3660</v>
      </c>
      <c r="D117" s="9">
        <f>Data!K112</f>
        <v>24.049281314168379</v>
      </c>
      <c r="E117" s="48" t="str">
        <f>Data!AV112</f>
        <v>Piedmont</v>
      </c>
    </row>
    <row r="118" spans="1:5" x14ac:dyDescent="0.2">
      <c r="A118" s="3" t="str">
        <f>Data!A113</f>
        <v>Rockingham</v>
      </c>
      <c r="B118" s="5">
        <f>Data!I113</f>
        <v>30</v>
      </c>
      <c r="C118" s="5">
        <f>Data!J113</f>
        <v>15911</v>
      </c>
      <c r="D118" s="9">
        <f>Data!K113</f>
        <v>17.424777549623546</v>
      </c>
      <c r="E118" s="48" t="str">
        <f>Data!AV113</f>
        <v>Northern</v>
      </c>
    </row>
    <row r="119" spans="1:5" x14ac:dyDescent="0.2">
      <c r="A119" s="3" t="str">
        <f>Data!A114</f>
        <v>Russell</v>
      </c>
      <c r="B119" s="5">
        <f>Data!I114</f>
        <v>8</v>
      </c>
      <c r="C119" s="5">
        <f>Data!J114</f>
        <v>3248</v>
      </c>
      <c r="D119" s="9">
        <f>Data!K114</f>
        <v>13.338809034907598</v>
      </c>
      <c r="E119" s="48" t="str">
        <f>Data!AV114</f>
        <v>Western</v>
      </c>
    </row>
    <row r="120" spans="1:5" x14ac:dyDescent="0.2">
      <c r="A120" s="3" t="str">
        <f>Data!A115</f>
        <v>Salem</v>
      </c>
      <c r="B120" s="5">
        <f>Data!I115</f>
        <v>0</v>
      </c>
      <c r="C120" s="5">
        <f>Data!J115</f>
        <v>0</v>
      </c>
      <c r="D120" s="9">
        <f>Data!K115</f>
        <v>0</v>
      </c>
      <c r="E120" s="48" t="str">
        <f>Data!AV115</f>
        <v>Piedmont</v>
      </c>
    </row>
    <row r="121" spans="1:5" x14ac:dyDescent="0.2">
      <c r="A121" s="3" t="str">
        <f>Data!A116</f>
        <v>Scott</v>
      </c>
      <c r="B121" s="5">
        <f>Data!I116</f>
        <v>4</v>
      </c>
      <c r="C121" s="5">
        <f>Data!J116</f>
        <v>170</v>
      </c>
      <c r="D121" s="9">
        <f>Data!K116</f>
        <v>1.3963039014373717</v>
      </c>
      <c r="E121" s="48" t="str">
        <f>Data!AV116</f>
        <v>Western</v>
      </c>
    </row>
    <row r="122" spans="1:5" x14ac:dyDescent="0.2">
      <c r="A122" s="3" t="str">
        <f>Data!A117</f>
        <v>Shenandoah</v>
      </c>
      <c r="B122" s="5">
        <f>Data!I117</f>
        <v>1</v>
      </c>
      <c r="C122" s="5">
        <f>Data!J117</f>
        <v>2371</v>
      </c>
      <c r="D122" s="9">
        <f>Data!K117</f>
        <v>77.897330595482543</v>
      </c>
      <c r="E122" s="48" t="str">
        <f>Data!AV117</f>
        <v>Northern</v>
      </c>
    </row>
    <row r="123" spans="1:5" x14ac:dyDescent="0.2">
      <c r="A123" s="3" t="str">
        <f>Data!A118</f>
        <v>Smyth</v>
      </c>
      <c r="B123" s="5">
        <f>Data!I118</f>
        <v>3</v>
      </c>
      <c r="C123" s="5">
        <f>Data!J118</f>
        <v>2259</v>
      </c>
      <c r="D123" s="9">
        <f>Data!K118</f>
        <v>24.739219712525667</v>
      </c>
      <c r="E123" s="48" t="str">
        <f>Data!AV118</f>
        <v>Western</v>
      </c>
    </row>
    <row r="124" spans="1:5" x14ac:dyDescent="0.2">
      <c r="A124" s="3" t="str">
        <f>Data!A119</f>
        <v>Southampton</v>
      </c>
      <c r="B124" s="5">
        <f>Data!I119</f>
        <v>0</v>
      </c>
      <c r="C124" s="5">
        <f>Data!J119</f>
        <v>0</v>
      </c>
      <c r="D124" s="9">
        <f>Data!K119</f>
        <v>0</v>
      </c>
      <c r="E124" s="48" t="str">
        <f>Data!AV119</f>
        <v>Eastern</v>
      </c>
    </row>
    <row r="125" spans="1:5" x14ac:dyDescent="0.2">
      <c r="A125" s="3" t="str">
        <f>Data!A120</f>
        <v>Spotsylvania</v>
      </c>
      <c r="B125" s="5">
        <f>Data!I120</f>
        <v>14</v>
      </c>
      <c r="C125" s="5">
        <f>Data!J120</f>
        <v>11180</v>
      </c>
      <c r="D125" s="9">
        <f>Data!K120</f>
        <v>26.236432971545906</v>
      </c>
      <c r="E125" s="48" t="str">
        <f>Data!AV120</f>
        <v>Northern</v>
      </c>
    </row>
    <row r="126" spans="1:5" x14ac:dyDescent="0.2">
      <c r="A126" s="3" t="str">
        <f>Data!A121</f>
        <v>Stafford</v>
      </c>
      <c r="B126" s="5">
        <f>Data!I121</f>
        <v>4</v>
      </c>
      <c r="C126" s="5">
        <f>Data!J121</f>
        <v>2170</v>
      </c>
      <c r="D126" s="9">
        <f>Data!K121</f>
        <v>17.82340862422998</v>
      </c>
      <c r="E126" s="48" t="str">
        <f>Data!AV121</f>
        <v>Northern</v>
      </c>
    </row>
    <row r="127" spans="1:5" x14ac:dyDescent="0.2">
      <c r="A127" s="3" t="str">
        <f>Data!A122</f>
        <v>Staunton</v>
      </c>
      <c r="B127" s="5">
        <f>Data!I122</f>
        <v>23</v>
      </c>
      <c r="C127" s="5">
        <f>Data!J122</f>
        <v>20260</v>
      </c>
      <c r="D127" s="9">
        <f>Data!K122</f>
        <v>28.940273189893759</v>
      </c>
      <c r="E127" s="48" t="str">
        <f>Data!AV122</f>
        <v>Piedmont</v>
      </c>
    </row>
    <row r="128" spans="1:5" x14ac:dyDescent="0.2">
      <c r="A128" s="3" t="str">
        <f>Data!A123</f>
        <v>Suffolk</v>
      </c>
      <c r="B128" s="5">
        <f>Data!I123</f>
        <v>4</v>
      </c>
      <c r="C128" s="5">
        <f>Data!J123</f>
        <v>1179</v>
      </c>
      <c r="D128" s="9">
        <f>Data!K123</f>
        <v>9.6837782340862422</v>
      </c>
      <c r="E128" s="48" t="str">
        <f>Data!AV123</f>
        <v>Eastern</v>
      </c>
    </row>
    <row r="129" spans="1:5" x14ac:dyDescent="0.2">
      <c r="A129" s="3" t="str">
        <f>Data!A124</f>
        <v>Surry</v>
      </c>
      <c r="B129" s="5">
        <f>Data!I124</f>
        <v>1</v>
      </c>
      <c r="C129" s="5">
        <f>Data!J124</f>
        <v>290</v>
      </c>
      <c r="D129" s="9">
        <f>Data!K124</f>
        <v>9.5277207392197134</v>
      </c>
      <c r="E129" s="48" t="str">
        <f>Data!AV124</f>
        <v>Eastern</v>
      </c>
    </row>
    <row r="130" spans="1:5" x14ac:dyDescent="0.2">
      <c r="A130" s="3" t="str">
        <f>Data!A125</f>
        <v>Sussex</v>
      </c>
      <c r="B130" s="5">
        <f>Data!I125</f>
        <v>1</v>
      </c>
      <c r="C130" s="5">
        <f>Data!J125</f>
        <v>205</v>
      </c>
      <c r="D130" s="9">
        <f>Data!K125</f>
        <v>6.7351129363449695</v>
      </c>
      <c r="E130" s="48" t="str">
        <f>Data!AV125</f>
        <v>Eastern</v>
      </c>
    </row>
    <row r="131" spans="1:5" x14ac:dyDescent="0.2">
      <c r="A131" s="3" t="str">
        <f>Data!A126</f>
        <v>Tazewell</v>
      </c>
      <c r="B131" s="5">
        <f>Data!I126</f>
        <v>6</v>
      </c>
      <c r="C131" s="5">
        <f>Data!J126</f>
        <v>4566</v>
      </c>
      <c r="D131" s="9">
        <f>Data!K126</f>
        <v>25.002053388090349</v>
      </c>
      <c r="E131" s="48" t="str">
        <f>Data!AV126</f>
        <v>Western</v>
      </c>
    </row>
    <row r="132" spans="1:5" x14ac:dyDescent="0.2">
      <c r="A132" s="3" t="str">
        <f>Data!A127</f>
        <v>Virginia Beach</v>
      </c>
      <c r="B132" s="5">
        <f>Data!I127</f>
        <v>25</v>
      </c>
      <c r="C132" s="5">
        <f>Data!J127</f>
        <v>33658</v>
      </c>
      <c r="D132" s="9">
        <f>Data!K127</f>
        <v>44.232279260780288</v>
      </c>
      <c r="E132" s="48" t="str">
        <f>Data!AV127</f>
        <v>Eastern</v>
      </c>
    </row>
    <row r="133" spans="1:5" x14ac:dyDescent="0.2">
      <c r="A133" s="3" t="str">
        <f>Data!A128</f>
        <v>Warren</v>
      </c>
      <c r="B133" s="5">
        <f>Data!I128</f>
        <v>2</v>
      </c>
      <c r="C133" s="5">
        <f>Data!J128</f>
        <v>299</v>
      </c>
      <c r="D133" s="9">
        <f>Data!K128</f>
        <v>4.9117043121149901</v>
      </c>
      <c r="E133" s="48" t="str">
        <f>Data!AV128</f>
        <v>Northern</v>
      </c>
    </row>
    <row r="134" spans="1:5" x14ac:dyDescent="0.2">
      <c r="A134" s="3" t="str">
        <f>Data!A129</f>
        <v>Washington</v>
      </c>
      <c r="B134" s="5">
        <f>Data!I129</f>
        <v>5</v>
      </c>
      <c r="C134" s="5">
        <f>Data!J129</f>
        <v>2411</v>
      </c>
      <c r="D134" s="9">
        <f>Data!K129</f>
        <v>15.842299794661191</v>
      </c>
      <c r="E134" s="48" t="str">
        <f>Data!AV129</f>
        <v>Western</v>
      </c>
    </row>
    <row r="135" spans="1:5" x14ac:dyDescent="0.2">
      <c r="A135" s="3" t="str">
        <f>Data!A130</f>
        <v>Waynesboro</v>
      </c>
      <c r="B135" s="5">
        <f>Data!I130</f>
        <v>0</v>
      </c>
      <c r="C135" s="5">
        <f>Data!J130</f>
        <v>0</v>
      </c>
      <c r="D135" s="9">
        <f>Data!K130</f>
        <v>0</v>
      </c>
      <c r="E135" s="48" t="str">
        <f>Data!AV130</f>
        <v>Piedmont</v>
      </c>
    </row>
    <row r="136" spans="1:5" x14ac:dyDescent="0.2">
      <c r="A136" s="3" t="str">
        <f>Data!A131</f>
        <v>Westmoreland</v>
      </c>
      <c r="B136" s="5">
        <f>Data!I131</f>
        <v>2</v>
      </c>
      <c r="C136" s="5">
        <f>Data!J131</f>
        <v>527</v>
      </c>
      <c r="D136" s="9">
        <f>Data!K131</f>
        <v>8.6570841889117052</v>
      </c>
      <c r="E136" s="48" t="str">
        <f>Data!AV131</f>
        <v>Central</v>
      </c>
    </row>
    <row r="137" spans="1:5" x14ac:dyDescent="0.2">
      <c r="A137" s="3" t="str">
        <f>Data!A132</f>
        <v>Williamsburg</v>
      </c>
      <c r="B137" s="5">
        <f>Data!I132</f>
        <v>0</v>
      </c>
      <c r="C137" s="5">
        <f>Data!J132</f>
        <v>0</v>
      </c>
      <c r="D137" s="9">
        <f>Data!K132</f>
        <v>0</v>
      </c>
      <c r="E137" s="48" t="str">
        <f>Data!AV132</f>
        <v>Eastern</v>
      </c>
    </row>
    <row r="138" spans="1:5" x14ac:dyDescent="0.2">
      <c r="A138" s="3" t="str">
        <f>Data!A133</f>
        <v>Winchester</v>
      </c>
      <c r="B138" s="5">
        <f>Data!I133</f>
        <v>6</v>
      </c>
      <c r="C138" s="5">
        <f>Data!J133</f>
        <v>3609</v>
      </c>
      <c r="D138" s="9">
        <f>Data!K133</f>
        <v>19.761806981519506</v>
      </c>
      <c r="E138" s="48" t="str">
        <f>Data!AV133</f>
        <v>Northern</v>
      </c>
    </row>
    <row r="139" spans="1:5" x14ac:dyDescent="0.2">
      <c r="A139" s="3" t="str">
        <f>Data!A134</f>
        <v>Wise</v>
      </c>
      <c r="B139" s="5">
        <f>Data!I134</f>
        <v>3</v>
      </c>
      <c r="C139" s="5">
        <f>Data!J134</f>
        <v>1757</v>
      </c>
      <c r="D139" s="9">
        <f>Data!K134</f>
        <v>19.241615331964407</v>
      </c>
      <c r="E139" s="48" t="str">
        <f>Data!AV134</f>
        <v>Western</v>
      </c>
    </row>
    <row r="140" spans="1:5" x14ac:dyDescent="0.2">
      <c r="A140" s="3" t="str">
        <f>Data!A135</f>
        <v>Wythe</v>
      </c>
      <c r="B140" s="5">
        <f>Data!I135</f>
        <v>2</v>
      </c>
      <c r="C140" s="5">
        <f>Data!J135</f>
        <v>2025</v>
      </c>
      <c r="D140" s="9">
        <f>Data!K135</f>
        <v>33.264887063655031</v>
      </c>
      <c r="E140" s="48" t="str">
        <f>Data!AV135</f>
        <v>Western</v>
      </c>
    </row>
    <row r="141" spans="1:5" ht="13.5" thickBot="1" x14ac:dyDescent="0.25">
      <c r="A141" s="17" t="str">
        <f>Data!A136</f>
        <v>York</v>
      </c>
      <c r="B141" s="18">
        <f>Data!I136</f>
        <v>3</v>
      </c>
      <c r="C141" s="18">
        <f>Data!J136</f>
        <v>4524</v>
      </c>
      <c r="D141" s="26">
        <f>Data!K136</f>
        <v>49.544147843942504</v>
      </c>
      <c r="E141" s="48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740</v>
      </c>
      <c r="C142" s="21">
        <f>SUM(C7:C141)</f>
        <v>510417</v>
      </c>
      <c r="D142" s="27">
        <f>C142/B142/30.4375</f>
        <v>22.661279760253066</v>
      </c>
      <c r="E142" s="10"/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6.85546875" style="3" customWidth="1"/>
    <col min="4" max="6" width="8" style="3" customWidth="1"/>
    <col min="7" max="8" width="8.140625" style="3" customWidth="1"/>
    <col min="9" max="9" width="8.28515625" style="3" customWidth="1"/>
    <col min="10" max="10" width="11.42578125" style="36" customWidth="1"/>
    <col min="11" max="11" width="11.42578125" style="3" customWidth="1"/>
    <col min="12" max="12" width="7.7109375" style="3" customWidth="1"/>
    <col min="13" max="13" width="7.85546875" style="3" customWidth="1"/>
    <col min="14" max="14" width="7.7109375" style="3" customWidth="1"/>
    <col min="15" max="15" width="8.42578125" style="3" customWidth="1"/>
    <col min="16" max="17" width="7.140625" style="3" customWidth="1"/>
    <col min="18" max="18" width="9.42578125" style="3" customWidth="1"/>
    <col min="19" max="19" width="9.140625" style="3"/>
    <col min="20" max="20" width="10.28515625" style="3" customWidth="1"/>
    <col min="21" max="16384" width="9.140625" style="3"/>
  </cols>
  <sheetData>
    <row r="1" spans="1:21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06"/>
      <c r="Q1" s="106"/>
      <c r="R1" s="106"/>
      <c r="S1" s="106"/>
      <c r="T1" s="98"/>
    </row>
    <row r="2" spans="1:21" ht="15.75" x14ac:dyDescent="0.25">
      <c r="A2" s="92" t="s">
        <v>192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06"/>
      <c r="Q2" s="106"/>
      <c r="R2" s="106"/>
      <c r="S2" s="106"/>
      <c r="T2" s="98"/>
    </row>
    <row r="3" spans="1:21" ht="15" x14ac:dyDescent="0.25">
      <c r="A3" s="93" t="str">
        <f>"Date Range From: " &amp; TEXT(Time!A2,"mm/dd/yyyy") &amp; " To: " &amp; TEXT(Time!B2,"mm/dd/yyyy")</f>
        <v>Date Range From: 04/01/2018 To: 03/31/2019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06"/>
      <c r="Q3" s="106"/>
      <c r="R3" s="106"/>
      <c r="S3" s="106"/>
      <c r="T3" s="98"/>
    </row>
    <row r="4" spans="1:21" x14ac:dyDescent="0.2">
      <c r="A4" s="94" t="str">
        <f>"Data Is As Of: " &amp; TEXT(Time!E2,"mm/dd/yyyy")</f>
        <v>Data Is As Of: 05/01/2019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06"/>
      <c r="Q4" s="106"/>
      <c r="R4" s="106"/>
      <c r="S4" s="106"/>
      <c r="T4" s="98"/>
    </row>
    <row r="5" spans="1:21" ht="13.5" thickBo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21" ht="66" customHeight="1" thickBot="1" x14ac:dyDescent="0.25">
      <c r="A6" s="39" t="str">
        <f>Data!A1</f>
        <v>Local Agency</v>
      </c>
      <c r="B6" s="63" t="s">
        <v>244</v>
      </c>
      <c r="C6" s="63" t="s">
        <v>14</v>
      </c>
      <c r="D6" s="64" t="s">
        <v>182</v>
      </c>
      <c r="E6" s="64" t="s">
        <v>183</v>
      </c>
      <c r="F6" s="64" t="s">
        <v>171</v>
      </c>
      <c r="G6" s="64" t="s">
        <v>172</v>
      </c>
      <c r="H6" s="64" t="s">
        <v>186</v>
      </c>
      <c r="I6" s="65" t="s">
        <v>187</v>
      </c>
      <c r="J6" s="66" t="s">
        <v>228</v>
      </c>
      <c r="K6" s="67" t="s">
        <v>229</v>
      </c>
      <c r="L6" s="68" t="s">
        <v>173</v>
      </c>
      <c r="M6" s="68" t="s">
        <v>174</v>
      </c>
      <c r="N6" s="68" t="s">
        <v>184</v>
      </c>
      <c r="O6" s="69" t="s">
        <v>185</v>
      </c>
      <c r="P6" s="68" t="s">
        <v>181</v>
      </c>
      <c r="Q6" s="69" t="s">
        <v>178</v>
      </c>
      <c r="R6" s="68" t="s">
        <v>179</v>
      </c>
      <c r="S6" s="70" t="s">
        <v>180</v>
      </c>
      <c r="T6" s="49" t="s">
        <v>251</v>
      </c>
      <c r="U6" s="10"/>
    </row>
    <row r="7" spans="1:21" x14ac:dyDescent="0.2">
      <c r="A7" s="11" t="str">
        <f>Data!A2</f>
        <v>Accomack</v>
      </c>
      <c r="B7" s="12">
        <f>Data!B2</f>
        <v>13</v>
      </c>
      <c r="C7" s="12">
        <f>Data!R2</f>
        <v>5</v>
      </c>
      <c r="D7" s="12">
        <f>Data!M2</f>
        <v>2</v>
      </c>
      <c r="E7" s="14">
        <f>IF(C7=0,0,D7/C7)</f>
        <v>0.4</v>
      </c>
      <c r="F7" s="12">
        <f>Data!N2</f>
        <v>2</v>
      </c>
      <c r="G7" s="14">
        <f>IF(C7=0,0,F7/C7)</f>
        <v>0.4</v>
      </c>
      <c r="H7" s="12">
        <f>Data!Z2</f>
        <v>1</v>
      </c>
      <c r="I7" s="14">
        <f>IF(C7=0,0,H7/C7)</f>
        <v>0.2</v>
      </c>
      <c r="J7" s="31">
        <f>H7+F7+D7</f>
        <v>5</v>
      </c>
      <c r="K7" s="14">
        <f>IF(C7=0,0,J7/C7)</f>
        <v>1</v>
      </c>
      <c r="L7" s="12">
        <f>Data!O2</f>
        <v>0</v>
      </c>
      <c r="M7" s="14">
        <f>IF(C7=0,0,L7/C7)</f>
        <v>0</v>
      </c>
      <c r="N7" s="12">
        <f>Data!P2</f>
        <v>0</v>
      </c>
      <c r="O7" s="14">
        <f>IF(C7=0,0,N7/C7)</f>
        <v>0</v>
      </c>
      <c r="P7" s="12">
        <f>Data!X2</f>
        <v>0</v>
      </c>
      <c r="Q7" s="14">
        <f>IF(C7=0,0,P7/C7)</f>
        <v>0</v>
      </c>
      <c r="R7" s="12">
        <f>Data!AA2</f>
        <v>0</v>
      </c>
      <c r="S7" s="14">
        <f t="shared" ref="S7:S38" si="0">IF(C7=0,0,R7/C7)</f>
        <v>0</v>
      </c>
      <c r="T7" s="50" t="str">
        <f>Data!AV2</f>
        <v>Eastern</v>
      </c>
    </row>
    <row r="8" spans="1:21" x14ac:dyDescent="0.2">
      <c r="A8" s="3" t="str">
        <f>Data!A3</f>
        <v>Albemarle</v>
      </c>
      <c r="B8" s="5">
        <f>Data!B3</f>
        <v>97</v>
      </c>
      <c r="C8" s="5">
        <f>Data!R3</f>
        <v>25</v>
      </c>
      <c r="D8" s="5">
        <f>Data!M3</f>
        <v>9</v>
      </c>
      <c r="E8" s="6">
        <f t="shared" ref="E8:E71" si="1">IF(C8=0,0,D8/C8)</f>
        <v>0.36</v>
      </c>
      <c r="F8" s="5">
        <f>Data!N3</f>
        <v>5</v>
      </c>
      <c r="G8" s="6">
        <f t="shared" ref="G8:G71" si="2">IF(C8=0,0,F8/C8)</f>
        <v>0.2</v>
      </c>
      <c r="H8" s="12">
        <f>Data!Z3</f>
        <v>2</v>
      </c>
      <c r="I8" s="14">
        <f t="shared" ref="I8:I71" si="3">IF(C8=0,0,H8/C8)</f>
        <v>0.08</v>
      </c>
      <c r="J8" s="31">
        <f t="shared" ref="J8:J71" si="4">H8+F8+D8</f>
        <v>16</v>
      </c>
      <c r="K8" s="14">
        <f t="shared" ref="K8:K71" si="5">IF(C8=0,0,J8/C8)</f>
        <v>0.64</v>
      </c>
      <c r="L8" s="5">
        <f>Data!O3</f>
        <v>0</v>
      </c>
      <c r="M8" s="6">
        <f t="shared" ref="M8:M71" si="6">IF(C8=0,0,L8/C8)</f>
        <v>0</v>
      </c>
      <c r="N8" s="5">
        <f>Data!P3</f>
        <v>8</v>
      </c>
      <c r="O8" s="6">
        <f t="shared" ref="O8:O71" si="7">IF(C8=0,0,N8/C8)</f>
        <v>0.32</v>
      </c>
      <c r="P8" s="12">
        <f>Data!X3</f>
        <v>0</v>
      </c>
      <c r="Q8" s="14">
        <f t="shared" ref="Q8:Q71" si="8">IF(C8=0,0,P8/C8)</f>
        <v>0</v>
      </c>
      <c r="R8" s="12">
        <f>Data!AA3</f>
        <v>1</v>
      </c>
      <c r="S8" s="14">
        <f t="shared" si="0"/>
        <v>0.04</v>
      </c>
      <c r="T8" s="48" t="str">
        <f>Data!AV3</f>
        <v>Piedmont</v>
      </c>
    </row>
    <row r="9" spans="1:21" x14ac:dyDescent="0.2">
      <c r="A9" s="3" t="str">
        <f>Data!A4</f>
        <v>Alexandria</v>
      </c>
      <c r="B9" s="5">
        <f>Data!B4</f>
        <v>93</v>
      </c>
      <c r="C9" s="5">
        <f>Data!R4</f>
        <v>40</v>
      </c>
      <c r="D9" s="5">
        <f>Data!M4</f>
        <v>11</v>
      </c>
      <c r="E9" s="6">
        <f t="shared" si="1"/>
        <v>0.27500000000000002</v>
      </c>
      <c r="F9" s="5">
        <f>Data!N4</f>
        <v>19</v>
      </c>
      <c r="G9" s="6">
        <f t="shared" si="2"/>
        <v>0.47499999999999998</v>
      </c>
      <c r="H9" s="12">
        <f>Data!Z4</f>
        <v>1</v>
      </c>
      <c r="I9" s="14">
        <f t="shared" si="3"/>
        <v>2.5000000000000001E-2</v>
      </c>
      <c r="J9" s="31">
        <f t="shared" si="4"/>
        <v>31</v>
      </c>
      <c r="K9" s="14">
        <f t="shared" si="5"/>
        <v>0.77500000000000002</v>
      </c>
      <c r="L9" s="5">
        <f>Data!O4</f>
        <v>0</v>
      </c>
      <c r="M9" s="6">
        <f t="shared" si="6"/>
        <v>0</v>
      </c>
      <c r="N9" s="5">
        <f>Data!P4</f>
        <v>9</v>
      </c>
      <c r="O9" s="6">
        <f t="shared" si="7"/>
        <v>0.22500000000000001</v>
      </c>
      <c r="P9" s="12">
        <f>Data!X4</f>
        <v>0</v>
      </c>
      <c r="Q9" s="14">
        <f t="shared" si="8"/>
        <v>0</v>
      </c>
      <c r="R9" s="12">
        <f>Data!AA4</f>
        <v>0</v>
      </c>
      <c r="S9" s="14">
        <f t="shared" si="0"/>
        <v>0</v>
      </c>
      <c r="T9" s="48" t="str">
        <f>Data!AV4</f>
        <v>Northern</v>
      </c>
    </row>
    <row r="10" spans="1:21" x14ac:dyDescent="0.2">
      <c r="A10" s="3" t="str">
        <f>Data!A5</f>
        <v>Alleghany</v>
      </c>
      <c r="B10" s="5">
        <f>Data!B5</f>
        <v>21</v>
      </c>
      <c r="C10" s="5">
        <f>Data!R5</f>
        <v>12</v>
      </c>
      <c r="D10" s="5">
        <f>Data!M5</f>
        <v>2</v>
      </c>
      <c r="E10" s="6">
        <f t="shared" si="1"/>
        <v>0.16666666666666666</v>
      </c>
      <c r="F10" s="5">
        <f>Data!N5</f>
        <v>3</v>
      </c>
      <c r="G10" s="6">
        <f t="shared" si="2"/>
        <v>0.25</v>
      </c>
      <c r="H10" s="12">
        <f>Data!Z5</f>
        <v>5</v>
      </c>
      <c r="I10" s="14">
        <f t="shared" si="3"/>
        <v>0.41666666666666669</v>
      </c>
      <c r="J10" s="31">
        <f t="shared" si="4"/>
        <v>10</v>
      </c>
      <c r="K10" s="14">
        <f t="shared" si="5"/>
        <v>0.83333333333333337</v>
      </c>
      <c r="L10" s="5">
        <f>Data!O5</f>
        <v>1</v>
      </c>
      <c r="M10" s="6">
        <f t="shared" si="6"/>
        <v>8.3333333333333329E-2</v>
      </c>
      <c r="N10" s="5">
        <f>Data!P5</f>
        <v>1</v>
      </c>
      <c r="O10" s="6">
        <f t="shared" si="7"/>
        <v>8.3333333333333329E-2</v>
      </c>
      <c r="P10" s="12">
        <f>Data!X5</f>
        <v>0</v>
      </c>
      <c r="Q10" s="14">
        <f t="shared" si="8"/>
        <v>0</v>
      </c>
      <c r="R10" s="12">
        <f>Data!AA5</f>
        <v>0</v>
      </c>
      <c r="S10" s="14">
        <f t="shared" si="0"/>
        <v>0</v>
      </c>
      <c r="T10" s="48" t="str">
        <f>Data!AV5</f>
        <v>Piedmont</v>
      </c>
    </row>
    <row r="11" spans="1:21" x14ac:dyDescent="0.2">
      <c r="A11" s="3" t="str">
        <f>Data!A6</f>
        <v>Amelia</v>
      </c>
      <c r="B11" s="5">
        <f>Data!B6</f>
        <v>4</v>
      </c>
      <c r="C11" s="5">
        <f>Data!R6</f>
        <v>1</v>
      </c>
      <c r="D11" s="5">
        <f>Data!M6</f>
        <v>0</v>
      </c>
      <c r="E11" s="6">
        <f t="shared" si="1"/>
        <v>0</v>
      </c>
      <c r="F11" s="5">
        <f>Data!N6</f>
        <v>0</v>
      </c>
      <c r="G11" s="6">
        <f t="shared" si="2"/>
        <v>0</v>
      </c>
      <c r="H11" s="12">
        <f>Data!Z6</f>
        <v>1</v>
      </c>
      <c r="I11" s="14">
        <f t="shared" si="3"/>
        <v>1</v>
      </c>
      <c r="J11" s="31">
        <f t="shared" si="4"/>
        <v>1</v>
      </c>
      <c r="K11" s="14">
        <f t="shared" si="5"/>
        <v>1</v>
      </c>
      <c r="L11" s="5">
        <f>Data!O6</f>
        <v>0</v>
      </c>
      <c r="M11" s="6">
        <f t="shared" si="6"/>
        <v>0</v>
      </c>
      <c r="N11" s="5">
        <f>Data!P6</f>
        <v>0</v>
      </c>
      <c r="O11" s="6">
        <f t="shared" si="7"/>
        <v>0</v>
      </c>
      <c r="P11" s="12">
        <f>Data!X6</f>
        <v>0</v>
      </c>
      <c r="Q11" s="14">
        <f t="shared" si="8"/>
        <v>0</v>
      </c>
      <c r="R11" s="12">
        <f>Data!AA6</f>
        <v>0</v>
      </c>
      <c r="S11" s="14">
        <f t="shared" si="0"/>
        <v>0</v>
      </c>
      <c r="T11" s="48" t="str">
        <f>Data!AV6</f>
        <v>Central</v>
      </c>
    </row>
    <row r="12" spans="1:21" x14ac:dyDescent="0.2">
      <c r="A12" s="3" t="str">
        <f>Data!A7</f>
        <v>Amherst</v>
      </c>
      <c r="B12" s="5">
        <f>Data!B7</f>
        <v>33</v>
      </c>
      <c r="C12" s="5">
        <f>Data!R7</f>
        <v>10</v>
      </c>
      <c r="D12" s="5">
        <f>Data!M7</f>
        <v>2</v>
      </c>
      <c r="E12" s="6">
        <f t="shared" si="1"/>
        <v>0.2</v>
      </c>
      <c r="F12" s="5">
        <f>Data!N7</f>
        <v>3</v>
      </c>
      <c r="G12" s="6">
        <f t="shared" si="2"/>
        <v>0.3</v>
      </c>
      <c r="H12" s="12">
        <f>Data!Z7</f>
        <v>2</v>
      </c>
      <c r="I12" s="14">
        <f t="shared" si="3"/>
        <v>0.2</v>
      </c>
      <c r="J12" s="31">
        <f t="shared" si="4"/>
        <v>7</v>
      </c>
      <c r="K12" s="14">
        <f t="shared" si="5"/>
        <v>0.7</v>
      </c>
      <c r="L12" s="5">
        <f>Data!O7</f>
        <v>0</v>
      </c>
      <c r="M12" s="6">
        <f t="shared" si="6"/>
        <v>0</v>
      </c>
      <c r="N12" s="5">
        <f>Data!P7</f>
        <v>3</v>
      </c>
      <c r="O12" s="6">
        <f t="shared" si="7"/>
        <v>0.3</v>
      </c>
      <c r="P12" s="12">
        <f>Data!X7</f>
        <v>0</v>
      </c>
      <c r="Q12" s="14">
        <f t="shared" si="8"/>
        <v>0</v>
      </c>
      <c r="R12" s="12">
        <f>Data!AA7</f>
        <v>0</v>
      </c>
      <c r="S12" s="14">
        <f t="shared" si="0"/>
        <v>0</v>
      </c>
      <c r="T12" s="48" t="str">
        <f>Data!AV7</f>
        <v>Piedmont</v>
      </c>
    </row>
    <row r="13" spans="1:21" x14ac:dyDescent="0.2">
      <c r="A13" s="3" t="str">
        <f>Data!A8</f>
        <v>Appomattox</v>
      </c>
      <c r="B13" s="5">
        <f>Data!B8</f>
        <v>23</v>
      </c>
      <c r="C13" s="5">
        <f>Data!R8</f>
        <v>15</v>
      </c>
      <c r="D13" s="5">
        <f>Data!M8</f>
        <v>7</v>
      </c>
      <c r="E13" s="6">
        <f t="shared" si="1"/>
        <v>0.46666666666666667</v>
      </c>
      <c r="F13" s="5">
        <f>Data!N8</f>
        <v>1</v>
      </c>
      <c r="G13" s="6">
        <f t="shared" si="2"/>
        <v>6.6666666666666666E-2</v>
      </c>
      <c r="H13" s="12">
        <f>Data!Z8</f>
        <v>3</v>
      </c>
      <c r="I13" s="14">
        <f t="shared" si="3"/>
        <v>0.2</v>
      </c>
      <c r="J13" s="31">
        <f t="shared" si="4"/>
        <v>11</v>
      </c>
      <c r="K13" s="14">
        <f t="shared" si="5"/>
        <v>0.73333333333333328</v>
      </c>
      <c r="L13" s="5">
        <f>Data!O8</f>
        <v>0</v>
      </c>
      <c r="M13" s="6">
        <f t="shared" si="6"/>
        <v>0</v>
      </c>
      <c r="N13" s="5">
        <f>Data!P8</f>
        <v>3</v>
      </c>
      <c r="O13" s="6">
        <f t="shared" si="7"/>
        <v>0.2</v>
      </c>
      <c r="P13" s="12">
        <f>Data!X8</f>
        <v>0</v>
      </c>
      <c r="Q13" s="14">
        <f t="shared" si="8"/>
        <v>0</v>
      </c>
      <c r="R13" s="12">
        <f>Data!AA8</f>
        <v>1</v>
      </c>
      <c r="S13" s="14">
        <f t="shared" si="0"/>
        <v>6.6666666666666666E-2</v>
      </c>
      <c r="T13" s="48" t="str">
        <f>Data!AV8</f>
        <v>Piedmont</v>
      </c>
    </row>
    <row r="14" spans="1:21" x14ac:dyDescent="0.2">
      <c r="A14" s="3" t="str">
        <f>Data!A9</f>
        <v>Arlington</v>
      </c>
      <c r="B14" s="5">
        <f>Data!B9</f>
        <v>71</v>
      </c>
      <c r="C14" s="5">
        <f>Data!R9</f>
        <v>49</v>
      </c>
      <c r="D14" s="5">
        <f>Data!M9</f>
        <v>17</v>
      </c>
      <c r="E14" s="6">
        <f t="shared" si="1"/>
        <v>0.34693877551020408</v>
      </c>
      <c r="F14" s="5">
        <f>Data!N9</f>
        <v>10</v>
      </c>
      <c r="G14" s="6">
        <f t="shared" si="2"/>
        <v>0.20408163265306123</v>
      </c>
      <c r="H14" s="12">
        <f>Data!Z9</f>
        <v>10</v>
      </c>
      <c r="I14" s="14">
        <f t="shared" si="3"/>
        <v>0.20408163265306123</v>
      </c>
      <c r="J14" s="31">
        <f t="shared" si="4"/>
        <v>37</v>
      </c>
      <c r="K14" s="14">
        <f t="shared" si="5"/>
        <v>0.75510204081632648</v>
      </c>
      <c r="L14" s="5">
        <f>Data!O9</f>
        <v>1</v>
      </c>
      <c r="M14" s="6">
        <f t="shared" si="6"/>
        <v>2.0408163265306121E-2</v>
      </c>
      <c r="N14" s="5">
        <f>Data!P9</f>
        <v>11</v>
      </c>
      <c r="O14" s="6">
        <f t="shared" si="7"/>
        <v>0.22448979591836735</v>
      </c>
      <c r="P14" s="12">
        <f>Data!X9</f>
        <v>0</v>
      </c>
      <c r="Q14" s="14">
        <f t="shared" si="8"/>
        <v>0</v>
      </c>
      <c r="R14" s="12">
        <f>Data!AA9</f>
        <v>0</v>
      </c>
      <c r="S14" s="14">
        <f t="shared" si="0"/>
        <v>0</v>
      </c>
      <c r="T14" s="48" t="str">
        <f>Data!AV9</f>
        <v>Northern</v>
      </c>
    </row>
    <row r="15" spans="1:21" x14ac:dyDescent="0.2">
      <c r="A15" s="3" t="str">
        <f>Data!A10</f>
        <v>Augusta</v>
      </c>
      <c r="B15" s="5">
        <f>Data!B10</f>
        <v>2</v>
      </c>
      <c r="C15" s="5">
        <f>Data!R10</f>
        <v>5</v>
      </c>
      <c r="D15" s="5">
        <f>Data!M10</f>
        <v>1</v>
      </c>
      <c r="E15" s="6">
        <f t="shared" si="1"/>
        <v>0.2</v>
      </c>
      <c r="F15" s="5">
        <f>Data!N10</f>
        <v>0</v>
      </c>
      <c r="G15" s="6">
        <f t="shared" si="2"/>
        <v>0</v>
      </c>
      <c r="H15" s="12">
        <f>Data!Z10</f>
        <v>3</v>
      </c>
      <c r="I15" s="14">
        <f t="shared" si="3"/>
        <v>0.6</v>
      </c>
      <c r="J15" s="31">
        <f t="shared" si="4"/>
        <v>4</v>
      </c>
      <c r="K15" s="14">
        <f t="shared" si="5"/>
        <v>0.8</v>
      </c>
      <c r="L15" s="5">
        <f>Data!O10</f>
        <v>1</v>
      </c>
      <c r="M15" s="6">
        <f t="shared" si="6"/>
        <v>0.2</v>
      </c>
      <c r="N15" s="5">
        <f>Data!P10</f>
        <v>0</v>
      </c>
      <c r="O15" s="6">
        <f t="shared" si="7"/>
        <v>0</v>
      </c>
      <c r="P15" s="12">
        <f>Data!X10</f>
        <v>0</v>
      </c>
      <c r="Q15" s="14">
        <f t="shared" si="8"/>
        <v>0</v>
      </c>
      <c r="R15" s="12">
        <f>Data!AA10</f>
        <v>0</v>
      </c>
      <c r="S15" s="14">
        <f t="shared" si="0"/>
        <v>0</v>
      </c>
      <c r="T15" s="48" t="str">
        <f>Data!AV10</f>
        <v>Piedmont</v>
      </c>
    </row>
    <row r="16" spans="1:21" x14ac:dyDescent="0.2">
      <c r="A16" s="3" t="str">
        <f>Data!A11</f>
        <v>Bath</v>
      </c>
      <c r="B16" s="5">
        <f>Data!B11</f>
        <v>0</v>
      </c>
      <c r="C16" s="5">
        <f>Data!R11</f>
        <v>0</v>
      </c>
      <c r="D16" s="5">
        <f>Data!M11</f>
        <v>0</v>
      </c>
      <c r="E16" s="6">
        <f t="shared" si="1"/>
        <v>0</v>
      </c>
      <c r="F16" s="5">
        <f>Data!N11</f>
        <v>0</v>
      </c>
      <c r="G16" s="6">
        <f t="shared" si="2"/>
        <v>0</v>
      </c>
      <c r="H16" s="12">
        <f>Data!Z11</f>
        <v>0</v>
      </c>
      <c r="I16" s="14">
        <f t="shared" si="3"/>
        <v>0</v>
      </c>
      <c r="J16" s="31">
        <f t="shared" si="4"/>
        <v>0</v>
      </c>
      <c r="K16" s="14">
        <f t="shared" si="5"/>
        <v>0</v>
      </c>
      <c r="L16" s="5">
        <f>Data!O11</f>
        <v>0</v>
      </c>
      <c r="M16" s="6">
        <f t="shared" si="6"/>
        <v>0</v>
      </c>
      <c r="N16" s="5">
        <f>Data!P11</f>
        <v>0</v>
      </c>
      <c r="O16" s="6">
        <f t="shared" si="7"/>
        <v>0</v>
      </c>
      <c r="P16" s="12">
        <f>Data!X11</f>
        <v>0</v>
      </c>
      <c r="Q16" s="14">
        <f t="shared" si="8"/>
        <v>0</v>
      </c>
      <c r="R16" s="12">
        <f>Data!AA11</f>
        <v>0</v>
      </c>
      <c r="S16" s="14">
        <f t="shared" si="0"/>
        <v>0</v>
      </c>
      <c r="T16" s="48" t="str">
        <f>Data!AV11</f>
        <v>Piedmont</v>
      </c>
    </row>
    <row r="17" spans="1:20" x14ac:dyDescent="0.2">
      <c r="A17" s="3" t="str">
        <f>Data!A12</f>
        <v>Bedford City</v>
      </c>
      <c r="B17" s="5">
        <f>Data!B12</f>
        <v>0</v>
      </c>
      <c r="C17" s="5">
        <f>Data!R12</f>
        <v>0</v>
      </c>
      <c r="D17" s="5">
        <f>Data!M12</f>
        <v>0</v>
      </c>
      <c r="E17" s="6">
        <f t="shared" si="1"/>
        <v>0</v>
      </c>
      <c r="F17" s="5">
        <f>Data!N12</f>
        <v>0</v>
      </c>
      <c r="G17" s="6">
        <f t="shared" si="2"/>
        <v>0</v>
      </c>
      <c r="H17" s="12">
        <f>Data!Z12</f>
        <v>0</v>
      </c>
      <c r="I17" s="14">
        <f t="shared" si="3"/>
        <v>0</v>
      </c>
      <c r="J17" s="31">
        <f t="shared" si="4"/>
        <v>0</v>
      </c>
      <c r="K17" s="14">
        <f t="shared" si="5"/>
        <v>0</v>
      </c>
      <c r="L17" s="5">
        <f>Data!O12</f>
        <v>0</v>
      </c>
      <c r="M17" s="6">
        <f t="shared" si="6"/>
        <v>0</v>
      </c>
      <c r="N17" s="5">
        <f>Data!P12</f>
        <v>0</v>
      </c>
      <c r="O17" s="6">
        <f t="shared" si="7"/>
        <v>0</v>
      </c>
      <c r="P17" s="12">
        <f>Data!X12</f>
        <v>0</v>
      </c>
      <c r="Q17" s="14">
        <f t="shared" si="8"/>
        <v>0</v>
      </c>
      <c r="R17" s="12">
        <f>Data!AA12</f>
        <v>0</v>
      </c>
      <c r="S17" s="14">
        <f t="shared" si="0"/>
        <v>0</v>
      </c>
      <c r="T17" s="48" t="str">
        <f>Data!AV12</f>
        <v>Piedmont</v>
      </c>
    </row>
    <row r="18" spans="1:20" x14ac:dyDescent="0.2">
      <c r="A18" s="3" t="str">
        <f>Data!A13</f>
        <v>Bedford County</v>
      </c>
      <c r="B18" s="5">
        <f>Data!B13</f>
        <v>72</v>
      </c>
      <c r="C18" s="5">
        <f>Data!R13</f>
        <v>53</v>
      </c>
      <c r="D18" s="5">
        <f>Data!M13</f>
        <v>17</v>
      </c>
      <c r="E18" s="6">
        <f t="shared" si="1"/>
        <v>0.32075471698113206</v>
      </c>
      <c r="F18" s="5">
        <f>Data!N13</f>
        <v>8</v>
      </c>
      <c r="G18" s="6">
        <f t="shared" si="2"/>
        <v>0.15094339622641509</v>
      </c>
      <c r="H18" s="12">
        <f>Data!Z13</f>
        <v>12</v>
      </c>
      <c r="I18" s="14">
        <f t="shared" si="3"/>
        <v>0.22641509433962265</v>
      </c>
      <c r="J18" s="31">
        <f t="shared" si="4"/>
        <v>37</v>
      </c>
      <c r="K18" s="14">
        <f t="shared" si="5"/>
        <v>0.69811320754716977</v>
      </c>
      <c r="L18" s="5">
        <f>Data!O13</f>
        <v>0</v>
      </c>
      <c r="M18" s="6">
        <f t="shared" si="6"/>
        <v>0</v>
      </c>
      <c r="N18" s="5">
        <f>Data!P13</f>
        <v>16</v>
      </c>
      <c r="O18" s="6">
        <f t="shared" si="7"/>
        <v>0.30188679245283018</v>
      </c>
      <c r="P18" s="12">
        <f>Data!X13</f>
        <v>0</v>
      </c>
      <c r="Q18" s="14">
        <f t="shared" si="8"/>
        <v>0</v>
      </c>
      <c r="R18" s="12">
        <f>Data!AA13</f>
        <v>0</v>
      </c>
      <c r="S18" s="14">
        <f t="shared" si="0"/>
        <v>0</v>
      </c>
      <c r="T18" s="48" t="str">
        <f>Data!AV13</f>
        <v>Piedmont</v>
      </c>
    </row>
    <row r="19" spans="1:20" x14ac:dyDescent="0.2">
      <c r="A19" s="3" t="str">
        <f>Data!A14</f>
        <v>Bland</v>
      </c>
      <c r="B19" s="5">
        <f>Data!B14</f>
        <v>9</v>
      </c>
      <c r="C19" s="5">
        <f>Data!R14</f>
        <v>3</v>
      </c>
      <c r="D19" s="5">
        <f>Data!M14</f>
        <v>1</v>
      </c>
      <c r="E19" s="6">
        <f t="shared" si="1"/>
        <v>0.33333333333333331</v>
      </c>
      <c r="F19" s="5">
        <f>Data!N14</f>
        <v>2</v>
      </c>
      <c r="G19" s="6">
        <f t="shared" si="2"/>
        <v>0.66666666666666663</v>
      </c>
      <c r="H19" s="12">
        <f>Data!Z14</f>
        <v>0</v>
      </c>
      <c r="I19" s="14">
        <f t="shared" si="3"/>
        <v>0</v>
      </c>
      <c r="J19" s="31">
        <f t="shared" si="4"/>
        <v>3</v>
      </c>
      <c r="K19" s="14">
        <f t="shared" si="5"/>
        <v>1</v>
      </c>
      <c r="L19" s="5">
        <f>Data!O14</f>
        <v>0</v>
      </c>
      <c r="M19" s="6">
        <f t="shared" si="6"/>
        <v>0</v>
      </c>
      <c r="N19" s="5">
        <f>Data!P14</f>
        <v>0</v>
      </c>
      <c r="O19" s="6">
        <f t="shared" si="7"/>
        <v>0</v>
      </c>
      <c r="P19" s="12">
        <f>Data!X14</f>
        <v>0</v>
      </c>
      <c r="Q19" s="14">
        <f t="shared" si="8"/>
        <v>0</v>
      </c>
      <c r="R19" s="12">
        <f>Data!AA14</f>
        <v>0</v>
      </c>
      <c r="S19" s="14">
        <f t="shared" si="0"/>
        <v>0</v>
      </c>
      <c r="T19" s="48" t="str">
        <f>Data!AV14</f>
        <v>Western</v>
      </c>
    </row>
    <row r="20" spans="1:20" x14ac:dyDescent="0.2">
      <c r="A20" s="3" t="str">
        <f>Data!A15</f>
        <v>Botetourt</v>
      </c>
      <c r="B20" s="5">
        <f>Data!B15</f>
        <v>7</v>
      </c>
      <c r="C20" s="5">
        <f>Data!R15</f>
        <v>3</v>
      </c>
      <c r="D20" s="5">
        <f>Data!M15</f>
        <v>1</v>
      </c>
      <c r="E20" s="6">
        <f t="shared" si="1"/>
        <v>0.33333333333333331</v>
      </c>
      <c r="F20" s="5">
        <f>Data!N15</f>
        <v>0</v>
      </c>
      <c r="G20" s="6">
        <f t="shared" si="2"/>
        <v>0</v>
      </c>
      <c r="H20" s="12">
        <f>Data!Z15</f>
        <v>2</v>
      </c>
      <c r="I20" s="14">
        <f t="shared" si="3"/>
        <v>0.66666666666666663</v>
      </c>
      <c r="J20" s="31">
        <f t="shared" si="4"/>
        <v>3</v>
      </c>
      <c r="K20" s="14">
        <f t="shared" si="5"/>
        <v>1</v>
      </c>
      <c r="L20" s="5">
        <f>Data!O15</f>
        <v>0</v>
      </c>
      <c r="M20" s="6">
        <f t="shared" si="6"/>
        <v>0</v>
      </c>
      <c r="N20" s="5">
        <f>Data!P15</f>
        <v>0</v>
      </c>
      <c r="O20" s="6">
        <f t="shared" si="7"/>
        <v>0</v>
      </c>
      <c r="P20" s="12">
        <f>Data!X15</f>
        <v>0</v>
      </c>
      <c r="Q20" s="14">
        <f t="shared" si="8"/>
        <v>0</v>
      </c>
      <c r="R20" s="12">
        <f>Data!AA15</f>
        <v>0</v>
      </c>
      <c r="S20" s="14">
        <f t="shared" si="0"/>
        <v>0</v>
      </c>
      <c r="T20" s="48" t="str">
        <f>Data!AV15</f>
        <v>Piedmont</v>
      </c>
    </row>
    <row r="21" spans="1:20" x14ac:dyDescent="0.2">
      <c r="A21" s="3" t="str">
        <f>Data!A16</f>
        <v>Bristol</v>
      </c>
      <c r="B21" s="5">
        <f>Data!B16</f>
        <v>54</v>
      </c>
      <c r="C21" s="5">
        <f>Data!R16</f>
        <v>26</v>
      </c>
      <c r="D21" s="5">
        <f>Data!M16</f>
        <v>4</v>
      </c>
      <c r="E21" s="6">
        <f t="shared" si="1"/>
        <v>0.15384615384615385</v>
      </c>
      <c r="F21" s="5">
        <f>Data!N16</f>
        <v>10</v>
      </c>
      <c r="G21" s="6">
        <f t="shared" si="2"/>
        <v>0.38461538461538464</v>
      </c>
      <c r="H21" s="12">
        <f>Data!Z16</f>
        <v>5</v>
      </c>
      <c r="I21" s="14">
        <f t="shared" si="3"/>
        <v>0.19230769230769232</v>
      </c>
      <c r="J21" s="31">
        <f t="shared" si="4"/>
        <v>19</v>
      </c>
      <c r="K21" s="14">
        <f t="shared" si="5"/>
        <v>0.73076923076923073</v>
      </c>
      <c r="L21" s="5">
        <f>Data!O16</f>
        <v>0</v>
      </c>
      <c r="M21" s="6">
        <f t="shared" si="6"/>
        <v>0</v>
      </c>
      <c r="N21" s="5">
        <f>Data!P16</f>
        <v>7</v>
      </c>
      <c r="O21" s="6">
        <f t="shared" si="7"/>
        <v>0.26923076923076922</v>
      </c>
      <c r="P21" s="12">
        <f>Data!X16</f>
        <v>0</v>
      </c>
      <c r="Q21" s="14">
        <f t="shared" si="8"/>
        <v>0</v>
      </c>
      <c r="R21" s="12">
        <f>Data!AA16</f>
        <v>0</v>
      </c>
      <c r="S21" s="14">
        <f t="shared" si="0"/>
        <v>0</v>
      </c>
      <c r="T21" s="48" t="str">
        <f>Data!AV16</f>
        <v>Western</v>
      </c>
    </row>
    <row r="22" spans="1:20" x14ac:dyDescent="0.2">
      <c r="A22" s="3" t="str">
        <f>Data!A17</f>
        <v>Brunswick</v>
      </c>
      <c r="B22" s="5">
        <f>Data!B17</f>
        <v>6</v>
      </c>
      <c r="C22" s="5">
        <f>Data!R17</f>
        <v>0</v>
      </c>
      <c r="D22" s="5">
        <f>Data!M17</f>
        <v>0</v>
      </c>
      <c r="E22" s="6">
        <f t="shared" si="1"/>
        <v>0</v>
      </c>
      <c r="F22" s="5">
        <f>Data!N17</f>
        <v>0</v>
      </c>
      <c r="G22" s="6">
        <f t="shared" si="2"/>
        <v>0</v>
      </c>
      <c r="H22" s="12">
        <f>Data!Z17</f>
        <v>0</v>
      </c>
      <c r="I22" s="14">
        <f t="shared" si="3"/>
        <v>0</v>
      </c>
      <c r="J22" s="31">
        <f t="shared" si="4"/>
        <v>0</v>
      </c>
      <c r="K22" s="14">
        <f t="shared" si="5"/>
        <v>0</v>
      </c>
      <c r="L22" s="5">
        <f>Data!O17</f>
        <v>0</v>
      </c>
      <c r="M22" s="6">
        <f t="shared" si="6"/>
        <v>0</v>
      </c>
      <c r="N22" s="5">
        <f>Data!P17</f>
        <v>0</v>
      </c>
      <c r="O22" s="6">
        <f t="shared" si="7"/>
        <v>0</v>
      </c>
      <c r="P22" s="12">
        <f>Data!X17</f>
        <v>0</v>
      </c>
      <c r="Q22" s="14">
        <f t="shared" si="8"/>
        <v>0</v>
      </c>
      <c r="R22" s="12">
        <f>Data!AA17</f>
        <v>0</v>
      </c>
      <c r="S22" s="14">
        <f t="shared" si="0"/>
        <v>0</v>
      </c>
      <c r="T22" s="48" t="str">
        <f>Data!AV17</f>
        <v>Eastern</v>
      </c>
    </row>
    <row r="23" spans="1:20" x14ac:dyDescent="0.2">
      <c r="A23" s="3" t="str">
        <f>Data!A18</f>
        <v>Buchanan</v>
      </c>
      <c r="B23" s="5">
        <f>Data!B18</f>
        <v>43</v>
      </c>
      <c r="C23" s="5">
        <f>Data!R18</f>
        <v>27</v>
      </c>
      <c r="D23" s="5">
        <f>Data!M18</f>
        <v>3</v>
      </c>
      <c r="E23" s="6">
        <f t="shared" si="1"/>
        <v>0.1111111111111111</v>
      </c>
      <c r="F23" s="5">
        <f>Data!N18</f>
        <v>9</v>
      </c>
      <c r="G23" s="6">
        <f t="shared" si="2"/>
        <v>0.33333333333333331</v>
      </c>
      <c r="H23" s="12">
        <f>Data!Z18</f>
        <v>10</v>
      </c>
      <c r="I23" s="14">
        <f t="shared" si="3"/>
        <v>0.37037037037037035</v>
      </c>
      <c r="J23" s="31">
        <f t="shared" si="4"/>
        <v>22</v>
      </c>
      <c r="K23" s="14">
        <f t="shared" si="5"/>
        <v>0.81481481481481477</v>
      </c>
      <c r="L23" s="5">
        <f>Data!O18</f>
        <v>0</v>
      </c>
      <c r="M23" s="6">
        <f t="shared" si="6"/>
        <v>0</v>
      </c>
      <c r="N23" s="5">
        <f>Data!P18</f>
        <v>5</v>
      </c>
      <c r="O23" s="6">
        <f t="shared" si="7"/>
        <v>0.18518518518518517</v>
      </c>
      <c r="P23" s="12">
        <f>Data!X18</f>
        <v>0</v>
      </c>
      <c r="Q23" s="14">
        <f t="shared" si="8"/>
        <v>0</v>
      </c>
      <c r="R23" s="12">
        <f>Data!AA18</f>
        <v>0</v>
      </c>
      <c r="S23" s="14">
        <f t="shared" si="0"/>
        <v>0</v>
      </c>
      <c r="T23" s="48" t="str">
        <f>Data!AV18</f>
        <v>Western</v>
      </c>
    </row>
    <row r="24" spans="1:20" x14ac:dyDescent="0.2">
      <c r="A24" s="3" t="str">
        <f>Data!A19</f>
        <v>Buckingham</v>
      </c>
      <c r="B24" s="5">
        <f>Data!B19</f>
        <v>13</v>
      </c>
      <c r="C24" s="5">
        <f>Data!R19</f>
        <v>6</v>
      </c>
      <c r="D24" s="5">
        <f>Data!M19</f>
        <v>2</v>
      </c>
      <c r="E24" s="6">
        <f t="shared" si="1"/>
        <v>0.33333333333333331</v>
      </c>
      <c r="F24" s="5">
        <f>Data!N19</f>
        <v>1</v>
      </c>
      <c r="G24" s="6">
        <f t="shared" si="2"/>
        <v>0.16666666666666666</v>
      </c>
      <c r="H24" s="12">
        <f>Data!Z19</f>
        <v>0</v>
      </c>
      <c r="I24" s="14">
        <f t="shared" si="3"/>
        <v>0</v>
      </c>
      <c r="J24" s="31">
        <f t="shared" si="4"/>
        <v>3</v>
      </c>
      <c r="K24" s="14">
        <f t="shared" si="5"/>
        <v>0.5</v>
      </c>
      <c r="L24" s="5">
        <f>Data!O19</f>
        <v>0</v>
      </c>
      <c r="M24" s="6">
        <f t="shared" si="6"/>
        <v>0</v>
      </c>
      <c r="N24" s="5">
        <f>Data!P19</f>
        <v>3</v>
      </c>
      <c r="O24" s="6">
        <f t="shared" si="7"/>
        <v>0.5</v>
      </c>
      <c r="P24" s="12">
        <f>Data!X19</f>
        <v>0</v>
      </c>
      <c r="Q24" s="14">
        <f t="shared" si="8"/>
        <v>0</v>
      </c>
      <c r="R24" s="12">
        <f>Data!AA19</f>
        <v>0</v>
      </c>
      <c r="S24" s="14">
        <f t="shared" si="0"/>
        <v>0</v>
      </c>
      <c r="T24" s="48" t="str">
        <f>Data!AV19</f>
        <v>Central</v>
      </c>
    </row>
    <row r="25" spans="1:20" x14ac:dyDescent="0.2">
      <c r="A25" s="3" t="str">
        <f>Data!A20</f>
        <v>Buena Vista</v>
      </c>
      <c r="B25" s="5">
        <f>Data!B20</f>
        <v>0</v>
      </c>
      <c r="C25" s="5">
        <f>Data!R20</f>
        <v>0</v>
      </c>
      <c r="D25" s="5">
        <f>Data!M20</f>
        <v>0</v>
      </c>
      <c r="E25" s="6">
        <f t="shared" si="1"/>
        <v>0</v>
      </c>
      <c r="F25" s="5">
        <f>Data!N20</f>
        <v>0</v>
      </c>
      <c r="G25" s="6">
        <f t="shared" si="2"/>
        <v>0</v>
      </c>
      <c r="H25" s="12">
        <f>Data!Z20</f>
        <v>0</v>
      </c>
      <c r="I25" s="14">
        <f t="shared" si="3"/>
        <v>0</v>
      </c>
      <c r="J25" s="31">
        <f t="shared" si="4"/>
        <v>0</v>
      </c>
      <c r="K25" s="14">
        <f t="shared" si="5"/>
        <v>0</v>
      </c>
      <c r="L25" s="5">
        <f>Data!O20</f>
        <v>0</v>
      </c>
      <c r="M25" s="6">
        <f t="shared" si="6"/>
        <v>0</v>
      </c>
      <c r="N25" s="5">
        <f>Data!P20</f>
        <v>0</v>
      </c>
      <c r="O25" s="6">
        <f t="shared" si="7"/>
        <v>0</v>
      </c>
      <c r="P25" s="12">
        <f>Data!X20</f>
        <v>0</v>
      </c>
      <c r="Q25" s="14">
        <f t="shared" si="8"/>
        <v>0</v>
      </c>
      <c r="R25" s="12">
        <f>Data!AA20</f>
        <v>0</v>
      </c>
      <c r="S25" s="14">
        <f t="shared" si="0"/>
        <v>0</v>
      </c>
      <c r="T25" s="48" t="str">
        <f>Data!AV20</f>
        <v>Piedmont</v>
      </c>
    </row>
    <row r="26" spans="1:20" x14ac:dyDescent="0.2">
      <c r="A26" s="3" t="str">
        <f>Data!A21</f>
        <v>Campbell</v>
      </c>
      <c r="B26" s="5">
        <f>Data!B21</f>
        <v>48</v>
      </c>
      <c r="C26" s="5">
        <f>Data!R21</f>
        <v>24</v>
      </c>
      <c r="D26" s="5">
        <f>Data!M21</f>
        <v>4</v>
      </c>
      <c r="E26" s="6">
        <f t="shared" si="1"/>
        <v>0.16666666666666666</v>
      </c>
      <c r="F26" s="5">
        <f>Data!N21</f>
        <v>3</v>
      </c>
      <c r="G26" s="6">
        <f t="shared" si="2"/>
        <v>0.125</v>
      </c>
      <c r="H26" s="12">
        <f>Data!Z21</f>
        <v>12</v>
      </c>
      <c r="I26" s="14">
        <f t="shared" si="3"/>
        <v>0.5</v>
      </c>
      <c r="J26" s="31">
        <f t="shared" si="4"/>
        <v>19</v>
      </c>
      <c r="K26" s="14">
        <f t="shared" si="5"/>
        <v>0.79166666666666663</v>
      </c>
      <c r="L26" s="5">
        <f>Data!O21</f>
        <v>0</v>
      </c>
      <c r="M26" s="6">
        <f t="shared" si="6"/>
        <v>0</v>
      </c>
      <c r="N26" s="5">
        <f>Data!P21</f>
        <v>5</v>
      </c>
      <c r="O26" s="6">
        <f t="shared" si="7"/>
        <v>0.20833333333333334</v>
      </c>
      <c r="P26" s="12">
        <f>Data!X21</f>
        <v>0</v>
      </c>
      <c r="Q26" s="14">
        <f t="shared" si="8"/>
        <v>0</v>
      </c>
      <c r="R26" s="12">
        <f>Data!AA21</f>
        <v>0</v>
      </c>
      <c r="S26" s="14">
        <f t="shared" si="0"/>
        <v>0</v>
      </c>
      <c r="T26" s="48" t="str">
        <f>Data!AV21</f>
        <v>Piedmont</v>
      </c>
    </row>
    <row r="27" spans="1:20" x14ac:dyDescent="0.2">
      <c r="A27" s="3" t="str">
        <f>Data!A22</f>
        <v>Caroline</v>
      </c>
      <c r="B27" s="5">
        <f>Data!B22</f>
        <v>11</v>
      </c>
      <c r="C27" s="5">
        <f>Data!R22</f>
        <v>15</v>
      </c>
      <c r="D27" s="5">
        <f>Data!M22</f>
        <v>0</v>
      </c>
      <c r="E27" s="6">
        <f t="shared" si="1"/>
        <v>0</v>
      </c>
      <c r="F27" s="5">
        <f>Data!N22</f>
        <v>10</v>
      </c>
      <c r="G27" s="6">
        <f t="shared" si="2"/>
        <v>0.66666666666666663</v>
      </c>
      <c r="H27" s="12">
        <f>Data!Z22</f>
        <v>4</v>
      </c>
      <c r="I27" s="14">
        <f t="shared" si="3"/>
        <v>0.26666666666666666</v>
      </c>
      <c r="J27" s="31">
        <f t="shared" si="4"/>
        <v>14</v>
      </c>
      <c r="K27" s="14">
        <f t="shared" si="5"/>
        <v>0.93333333333333335</v>
      </c>
      <c r="L27" s="5">
        <f>Data!O22</f>
        <v>0</v>
      </c>
      <c r="M27" s="6">
        <f t="shared" si="6"/>
        <v>0</v>
      </c>
      <c r="N27" s="5">
        <f>Data!P22</f>
        <v>1</v>
      </c>
      <c r="O27" s="6">
        <f t="shared" si="7"/>
        <v>6.6666666666666666E-2</v>
      </c>
      <c r="P27" s="12">
        <f>Data!X22</f>
        <v>0</v>
      </c>
      <c r="Q27" s="14">
        <f t="shared" si="8"/>
        <v>0</v>
      </c>
      <c r="R27" s="12">
        <f>Data!AA22</f>
        <v>0</v>
      </c>
      <c r="S27" s="14">
        <f t="shared" si="0"/>
        <v>0</v>
      </c>
      <c r="T27" s="48" t="str">
        <f>Data!AV22</f>
        <v>Central</v>
      </c>
    </row>
    <row r="28" spans="1:20" x14ac:dyDescent="0.2">
      <c r="A28" s="3" t="str">
        <f>Data!A23</f>
        <v>Carroll</v>
      </c>
      <c r="B28" s="5">
        <f>Data!B23</f>
        <v>84</v>
      </c>
      <c r="C28" s="5">
        <f>Data!R23</f>
        <v>16</v>
      </c>
      <c r="D28" s="5">
        <f>Data!M23</f>
        <v>3</v>
      </c>
      <c r="E28" s="6">
        <f t="shared" si="1"/>
        <v>0.1875</v>
      </c>
      <c r="F28" s="5">
        <f>Data!N23</f>
        <v>5</v>
      </c>
      <c r="G28" s="6">
        <f t="shared" si="2"/>
        <v>0.3125</v>
      </c>
      <c r="H28" s="12">
        <f>Data!Z23</f>
        <v>2</v>
      </c>
      <c r="I28" s="14">
        <f t="shared" si="3"/>
        <v>0.125</v>
      </c>
      <c r="J28" s="31">
        <f t="shared" si="4"/>
        <v>10</v>
      </c>
      <c r="K28" s="14">
        <f t="shared" si="5"/>
        <v>0.625</v>
      </c>
      <c r="L28" s="5">
        <f>Data!O23</f>
        <v>0</v>
      </c>
      <c r="M28" s="6">
        <f t="shared" si="6"/>
        <v>0</v>
      </c>
      <c r="N28" s="5">
        <f>Data!P23</f>
        <v>6</v>
      </c>
      <c r="O28" s="6">
        <f t="shared" si="7"/>
        <v>0.375</v>
      </c>
      <c r="P28" s="12">
        <f>Data!X23</f>
        <v>0</v>
      </c>
      <c r="Q28" s="14">
        <f t="shared" si="8"/>
        <v>0</v>
      </c>
      <c r="R28" s="12">
        <f>Data!AA23</f>
        <v>0</v>
      </c>
      <c r="S28" s="14">
        <f t="shared" si="0"/>
        <v>0</v>
      </c>
      <c r="T28" s="48" t="str">
        <f>Data!AV23</f>
        <v>Western</v>
      </c>
    </row>
    <row r="29" spans="1:20" x14ac:dyDescent="0.2">
      <c r="A29" s="3" t="str">
        <f>Data!A24</f>
        <v>Charles City</v>
      </c>
      <c r="B29" s="5">
        <f>Data!B24</f>
        <v>1</v>
      </c>
      <c r="C29" s="5">
        <f>Data!R24</f>
        <v>0</v>
      </c>
      <c r="D29" s="5">
        <f>Data!M24</f>
        <v>0</v>
      </c>
      <c r="E29" s="6">
        <f t="shared" si="1"/>
        <v>0</v>
      </c>
      <c r="F29" s="5">
        <f>Data!N24</f>
        <v>0</v>
      </c>
      <c r="G29" s="6">
        <f t="shared" si="2"/>
        <v>0</v>
      </c>
      <c r="H29" s="12">
        <f>Data!Z24</f>
        <v>0</v>
      </c>
      <c r="I29" s="14">
        <f t="shared" si="3"/>
        <v>0</v>
      </c>
      <c r="J29" s="31">
        <f t="shared" si="4"/>
        <v>0</v>
      </c>
      <c r="K29" s="14">
        <f t="shared" si="5"/>
        <v>0</v>
      </c>
      <c r="L29" s="5">
        <f>Data!O24</f>
        <v>0</v>
      </c>
      <c r="M29" s="6">
        <f t="shared" si="6"/>
        <v>0</v>
      </c>
      <c r="N29" s="5">
        <f>Data!P24</f>
        <v>0</v>
      </c>
      <c r="O29" s="6">
        <f t="shared" si="7"/>
        <v>0</v>
      </c>
      <c r="P29" s="12">
        <f>Data!X24</f>
        <v>0</v>
      </c>
      <c r="Q29" s="14">
        <f t="shared" si="8"/>
        <v>0</v>
      </c>
      <c r="R29" s="12">
        <f>Data!AA24</f>
        <v>0</v>
      </c>
      <c r="S29" s="14">
        <f t="shared" si="0"/>
        <v>0</v>
      </c>
      <c r="T29" s="48" t="str">
        <f>Data!AV24</f>
        <v>Central</v>
      </c>
    </row>
    <row r="30" spans="1:20" x14ac:dyDescent="0.2">
      <c r="A30" s="3" t="str">
        <f>Data!A25</f>
        <v>Charlotte</v>
      </c>
      <c r="B30" s="5">
        <f>Data!B25</f>
        <v>15</v>
      </c>
      <c r="C30" s="5">
        <f>Data!R25</f>
        <v>21</v>
      </c>
      <c r="D30" s="5">
        <f>Data!M25</f>
        <v>9</v>
      </c>
      <c r="E30" s="6">
        <f t="shared" si="1"/>
        <v>0.42857142857142855</v>
      </c>
      <c r="F30" s="5">
        <f>Data!N25</f>
        <v>1</v>
      </c>
      <c r="G30" s="6">
        <f t="shared" si="2"/>
        <v>4.7619047619047616E-2</v>
      </c>
      <c r="H30" s="12">
        <f>Data!Z25</f>
        <v>9</v>
      </c>
      <c r="I30" s="14">
        <f t="shared" si="3"/>
        <v>0.42857142857142855</v>
      </c>
      <c r="J30" s="31">
        <f t="shared" si="4"/>
        <v>19</v>
      </c>
      <c r="K30" s="14">
        <f t="shared" si="5"/>
        <v>0.90476190476190477</v>
      </c>
      <c r="L30" s="5">
        <f>Data!O25</f>
        <v>0</v>
      </c>
      <c r="M30" s="6">
        <f t="shared" si="6"/>
        <v>0</v>
      </c>
      <c r="N30" s="5">
        <f>Data!P25</f>
        <v>2</v>
      </c>
      <c r="O30" s="6">
        <f t="shared" si="7"/>
        <v>9.5238095238095233E-2</v>
      </c>
      <c r="P30" s="12">
        <f>Data!X25</f>
        <v>0</v>
      </c>
      <c r="Q30" s="14">
        <f t="shared" si="8"/>
        <v>0</v>
      </c>
      <c r="R30" s="12">
        <f>Data!AA25</f>
        <v>0</v>
      </c>
      <c r="S30" s="14">
        <f t="shared" si="0"/>
        <v>0</v>
      </c>
      <c r="T30" s="48" t="str">
        <f>Data!AV25</f>
        <v>Piedmont</v>
      </c>
    </row>
    <row r="31" spans="1:20" x14ac:dyDescent="0.2">
      <c r="A31" s="3" t="str">
        <f>Data!A26</f>
        <v>Charlottesville</v>
      </c>
      <c r="B31" s="5">
        <f>Data!B26</f>
        <v>120</v>
      </c>
      <c r="C31" s="5">
        <f>Data!R26</f>
        <v>43</v>
      </c>
      <c r="D31" s="5">
        <f>Data!M26</f>
        <v>11</v>
      </c>
      <c r="E31" s="6">
        <f t="shared" si="1"/>
        <v>0.2558139534883721</v>
      </c>
      <c r="F31" s="5">
        <f>Data!N26</f>
        <v>20</v>
      </c>
      <c r="G31" s="6">
        <f t="shared" si="2"/>
        <v>0.46511627906976744</v>
      </c>
      <c r="H31" s="12">
        <f>Data!Z26</f>
        <v>4</v>
      </c>
      <c r="I31" s="14">
        <f t="shared" si="3"/>
        <v>9.3023255813953487E-2</v>
      </c>
      <c r="J31" s="31">
        <f t="shared" si="4"/>
        <v>35</v>
      </c>
      <c r="K31" s="14">
        <f t="shared" si="5"/>
        <v>0.81395348837209303</v>
      </c>
      <c r="L31" s="5">
        <f>Data!O26</f>
        <v>1</v>
      </c>
      <c r="M31" s="6">
        <f t="shared" si="6"/>
        <v>2.3255813953488372E-2</v>
      </c>
      <c r="N31" s="5">
        <f>Data!P26</f>
        <v>7</v>
      </c>
      <c r="O31" s="6">
        <f t="shared" si="7"/>
        <v>0.16279069767441862</v>
      </c>
      <c r="P31" s="12">
        <f>Data!X26</f>
        <v>0</v>
      </c>
      <c r="Q31" s="14">
        <f t="shared" si="8"/>
        <v>0</v>
      </c>
      <c r="R31" s="12">
        <f>Data!AA26</f>
        <v>0</v>
      </c>
      <c r="S31" s="14">
        <f t="shared" si="0"/>
        <v>0</v>
      </c>
      <c r="T31" s="48" t="str">
        <f>Data!AV26</f>
        <v>Piedmont</v>
      </c>
    </row>
    <row r="32" spans="1:20" x14ac:dyDescent="0.2">
      <c r="A32" s="3" t="str">
        <f>Data!A27</f>
        <v>Chesapeake</v>
      </c>
      <c r="B32" s="5">
        <f>Data!B27</f>
        <v>62</v>
      </c>
      <c r="C32" s="5">
        <f>Data!R27</f>
        <v>27</v>
      </c>
      <c r="D32" s="5">
        <f>Data!M27</f>
        <v>4</v>
      </c>
      <c r="E32" s="6">
        <f t="shared" si="1"/>
        <v>0.14814814814814814</v>
      </c>
      <c r="F32" s="5">
        <f>Data!N27</f>
        <v>9</v>
      </c>
      <c r="G32" s="6">
        <f t="shared" si="2"/>
        <v>0.33333333333333331</v>
      </c>
      <c r="H32" s="12">
        <f>Data!Z27</f>
        <v>7</v>
      </c>
      <c r="I32" s="14">
        <f t="shared" si="3"/>
        <v>0.25925925925925924</v>
      </c>
      <c r="J32" s="31">
        <f t="shared" si="4"/>
        <v>20</v>
      </c>
      <c r="K32" s="14">
        <f t="shared" si="5"/>
        <v>0.7407407407407407</v>
      </c>
      <c r="L32" s="5">
        <f>Data!O27</f>
        <v>0</v>
      </c>
      <c r="M32" s="6">
        <f t="shared" si="6"/>
        <v>0</v>
      </c>
      <c r="N32" s="5">
        <f>Data!P27</f>
        <v>7</v>
      </c>
      <c r="O32" s="6">
        <f t="shared" si="7"/>
        <v>0.25925925925925924</v>
      </c>
      <c r="P32" s="12">
        <f>Data!X27</f>
        <v>0</v>
      </c>
      <c r="Q32" s="14">
        <f t="shared" si="8"/>
        <v>0</v>
      </c>
      <c r="R32" s="12">
        <f>Data!AA27</f>
        <v>0</v>
      </c>
      <c r="S32" s="14">
        <f t="shared" si="0"/>
        <v>0</v>
      </c>
      <c r="T32" s="48" t="str">
        <f>Data!AV27</f>
        <v>Eastern</v>
      </c>
    </row>
    <row r="33" spans="1:20" x14ac:dyDescent="0.2">
      <c r="A33" s="3" t="str">
        <f>Data!A28</f>
        <v>Chesterfield</v>
      </c>
      <c r="B33" s="5">
        <f>Data!B28</f>
        <v>87</v>
      </c>
      <c r="C33" s="5">
        <f>Data!R28</f>
        <v>64</v>
      </c>
      <c r="D33" s="5">
        <f>Data!M28</f>
        <v>15</v>
      </c>
      <c r="E33" s="6">
        <f t="shared" si="1"/>
        <v>0.234375</v>
      </c>
      <c r="F33" s="5">
        <f>Data!N28</f>
        <v>22</v>
      </c>
      <c r="G33" s="6">
        <f t="shared" si="2"/>
        <v>0.34375</v>
      </c>
      <c r="H33" s="12">
        <f>Data!Z28</f>
        <v>10</v>
      </c>
      <c r="I33" s="14">
        <f t="shared" si="3"/>
        <v>0.15625</v>
      </c>
      <c r="J33" s="31">
        <f t="shared" si="4"/>
        <v>47</v>
      </c>
      <c r="K33" s="14">
        <f t="shared" si="5"/>
        <v>0.734375</v>
      </c>
      <c r="L33" s="5">
        <f>Data!O28</f>
        <v>1</v>
      </c>
      <c r="M33" s="6">
        <f t="shared" si="6"/>
        <v>1.5625E-2</v>
      </c>
      <c r="N33" s="5">
        <f>Data!P28</f>
        <v>16</v>
      </c>
      <c r="O33" s="6">
        <f t="shared" si="7"/>
        <v>0.25</v>
      </c>
      <c r="P33" s="12">
        <f>Data!X28</f>
        <v>0</v>
      </c>
      <c r="Q33" s="14">
        <f t="shared" si="8"/>
        <v>0</v>
      </c>
      <c r="R33" s="12">
        <f>Data!AA28</f>
        <v>0</v>
      </c>
      <c r="S33" s="14">
        <f t="shared" si="0"/>
        <v>0</v>
      </c>
      <c r="T33" s="48" t="str">
        <f>Data!AV28</f>
        <v>Central</v>
      </c>
    </row>
    <row r="34" spans="1:20" x14ac:dyDescent="0.2">
      <c r="A34" s="3" t="str">
        <f>Data!A29</f>
        <v>Clarke</v>
      </c>
      <c r="B34" s="5">
        <f>Data!B29</f>
        <v>5</v>
      </c>
      <c r="C34" s="5">
        <f>Data!R29</f>
        <v>0</v>
      </c>
      <c r="D34" s="5">
        <f>Data!M29</f>
        <v>0</v>
      </c>
      <c r="E34" s="6">
        <f t="shared" si="1"/>
        <v>0</v>
      </c>
      <c r="F34" s="5">
        <f>Data!N29</f>
        <v>0</v>
      </c>
      <c r="G34" s="6">
        <f t="shared" si="2"/>
        <v>0</v>
      </c>
      <c r="H34" s="12">
        <f>Data!Z29</f>
        <v>0</v>
      </c>
      <c r="I34" s="14">
        <f t="shared" si="3"/>
        <v>0</v>
      </c>
      <c r="J34" s="31">
        <f t="shared" si="4"/>
        <v>0</v>
      </c>
      <c r="K34" s="14">
        <f t="shared" si="5"/>
        <v>0</v>
      </c>
      <c r="L34" s="5">
        <f>Data!O29</f>
        <v>0</v>
      </c>
      <c r="M34" s="6">
        <f t="shared" si="6"/>
        <v>0</v>
      </c>
      <c r="N34" s="5">
        <f>Data!P29</f>
        <v>0</v>
      </c>
      <c r="O34" s="6">
        <f t="shared" si="7"/>
        <v>0</v>
      </c>
      <c r="P34" s="12">
        <f>Data!X29</f>
        <v>0</v>
      </c>
      <c r="Q34" s="14">
        <f t="shared" si="8"/>
        <v>0</v>
      </c>
      <c r="R34" s="12">
        <f>Data!AA29</f>
        <v>0</v>
      </c>
      <c r="S34" s="14">
        <f t="shared" si="0"/>
        <v>0</v>
      </c>
      <c r="T34" s="48" t="str">
        <f>Data!AV29</f>
        <v>Northern</v>
      </c>
    </row>
    <row r="35" spans="1:20" x14ac:dyDescent="0.2">
      <c r="A35" s="3" t="str">
        <f>Data!A30</f>
        <v>Clifton Forge</v>
      </c>
      <c r="B35" s="5">
        <f>Data!B30</f>
        <v>0</v>
      </c>
      <c r="C35" s="5">
        <f>Data!R30</f>
        <v>0</v>
      </c>
      <c r="D35" s="5">
        <f>Data!M30</f>
        <v>0</v>
      </c>
      <c r="E35" s="6">
        <f t="shared" si="1"/>
        <v>0</v>
      </c>
      <c r="F35" s="5">
        <f>Data!N30</f>
        <v>0</v>
      </c>
      <c r="G35" s="6">
        <f t="shared" si="2"/>
        <v>0</v>
      </c>
      <c r="H35" s="12">
        <f>Data!Z30</f>
        <v>0</v>
      </c>
      <c r="I35" s="14">
        <f t="shared" si="3"/>
        <v>0</v>
      </c>
      <c r="J35" s="31">
        <f t="shared" si="4"/>
        <v>0</v>
      </c>
      <c r="K35" s="14">
        <f t="shared" si="5"/>
        <v>0</v>
      </c>
      <c r="L35" s="5">
        <f>Data!O30</f>
        <v>0</v>
      </c>
      <c r="M35" s="6">
        <f t="shared" si="6"/>
        <v>0</v>
      </c>
      <c r="N35" s="5">
        <f>Data!P30</f>
        <v>0</v>
      </c>
      <c r="O35" s="6">
        <f t="shared" si="7"/>
        <v>0</v>
      </c>
      <c r="P35" s="12">
        <f>Data!X30</f>
        <v>0</v>
      </c>
      <c r="Q35" s="14">
        <f t="shared" si="8"/>
        <v>0</v>
      </c>
      <c r="R35" s="12">
        <f>Data!AA30</f>
        <v>0</v>
      </c>
      <c r="S35" s="14">
        <f t="shared" si="0"/>
        <v>0</v>
      </c>
      <c r="T35" s="48" t="str">
        <f>Data!AV30</f>
        <v>Piedmont</v>
      </c>
    </row>
    <row r="36" spans="1:20" x14ac:dyDescent="0.2">
      <c r="A36" s="3" t="str">
        <f>Data!A31</f>
        <v>Colonial Heights</v>
      </c>
      <c r="B36" s="5">
        <f>Data!B31</f>
        <v>0</v>
      </c>
      <c r="C36" s="5">
        <f>Data!R31</f>
        <v>0</v>
      </c>
      <c r="D36" s="5">
        <f>Data!M31</f>
        <v>0</v>
      </c>
      <c r="E36" s="6">
        <f t="shared" si="1"/>
        <v>0</v>
      </c>
      <c r="F36" s="5">
        <f>Data!N31</f>
        <v>0</v>
      </c>
      <c r="G36" s="6">
        <f t="shared" si="2"/>
        <v>0</v>
      </c>
      <c r="H36" s="12">
        <f>Data!Z31</f>
        <v>0</v>
      </c>
      <c r="I36" s="14">
        <f t="shared" si="3"/>
        <v>0</v>
      </c>
      <c r="J36" s="31">
        <f t="shared" si="4"/>
        <v>0</v>
      </c>
      <c r="K36" s="14">
        <f t="shared" si="5"/>
        <v>0</v>
      </c>
      <c r="L36" s="5">
        <f>Data!O31</f>
        <v>0</v>
      </c>
      <c r="M36" s="6">
        <f t="shared" si="6"/>
        <v>0</v>
      </c>
      <c r="N36" s="5">
        <f>Data!P31</f>
        <v>0</v>
      </c>
      <c r="O36" s="6">
        <f t="shared" si="7"/>
        <v>0</v>
      </c>
      <c r="P36" s="12">
        <f>Data!X31</f>
        <v>0</v>
      </c>
      <c r="Q36" s="14">
        <f t="shared" si="8"/>
        <v>0</v>
      </c>
      <c r="R36" s="12">
        <f>Data!AA31</f>
        <v>0</v>
      </c>
      <c r="S36" s="14">
        <f t="shared" si="0"/>
        <v>0</v>
      </c>
      <c r="T36" s="48" t="str">
        <f>Data!AV31</f>
        <v>Central</v>
      </c>
    </row>
    <row r="37" spans="1:20" x14ac:dyDescent="0.2">
      <c r="A37" s="3" t="str">
        <f>Data!A32</f>
        <v>Covington</v>
      </c>
      <c r="B37" s="5">
        <f>Data!B32</f>
        <v>0</v>
      </c>
      <c r="C37" s="5">
        <f>Data!R32</f>
        <v>0</v>
      </c>
      <c r="D37" s="5">
        <f>Data!M32</f>
        <v>0</v>
      </c>
      <c r="E37" s="6">
        <f t="shared" si="1"/>
        <v>0</v>
      </c>
      <c r="F37" s="5">
        <f>Data!N32</f>
        <v>0</v>
      </c>
      <c r="G37" s="6">
        <f t="shared" si="2"/>
        <v>0</v>
      </c>
      <c r="H37" s="12">
        <f>Data!Z32</f>
        <v>0</v>
      </c>
      <c r="I37" s="14">
        <f t="shared" si="3"/>
        <v>0</v>
      </c>
      <c r="J37" s="31">
        <f t="shared" si="4"/>
        <v>0</v>
      </c>
      <c r="K37" s="14">
        <f t="shared" si="5"/>
        <v>0</v>
      </c>
      <c r="L37" s="5">
        <f>Data!O32</f>
        <v>0</v>
      </c>
      <c r="M37" s="6">
        <f t="shared" si="6"/>
        <v>0</v>
      </c>
      <c r="N37" s="5">
        <f>Data!P32</f>
        <v>0</v>
      </c>
      <c r="O37" s="6">
        <f t="shared" si="7"/>
        <v>0</v>
      </c>
      <c r="P37" s="12">
        <f>Data!X32</f>
        <v>0</v>
      </c>
      <c r="Q37" s="14">
        <f t="shared" si="8"/>
        <v>0</v>
      </c>
      <c r="R37" s="12">
        <f>Data!AA32</f>
        <v>0</v>
      </c>
      <c r="S37" s="14">
        <f t="shared" si="0"/>
        <v>0</v>
      </c>
      <c r="T37" s="48" t="str">
        <f>Data!AV32</f>
        <v>Piedmont</v>
      </c>
    </row>
    <row r="38" spans="1:20" x14ac:dyDescent="0.2">
      <c r="A38" s="3" t="str">
        <f>Data!A33</f>
        <v>Craig</v>
      </c>
      <c r="B38" s="5">
        <f>Data!B33</f>
        <v>18</v>
      </c>
      <c r="C38" s="5">
        <f>Data!R33</f>
        <v>7</v>
      </c>
      <c r="D38" s="5">
        <f>Data!M33</f>
        <v>5</v>
      </c>
      <c r="E38" s="6">
        <f t="shared" si="1"/>
        <v>0.7142857142857143</v>
      </c>
      <c r="F38" s="5">
        <f>Data!N33</f>
        <v>1</v>
      </c>
      <c r="G38" s="6">
        <f>IF(C38=0,0,F38/C38)</f>
        <v>0.14285714285714285</v>
      </c>
      <c r="H38" s="12">
        <f>Data!Z33</f>
        <v>0</v>
      </c>
      <c r="I38" s="14">
        <f t="shared" si="3"/>
        <v>0</v>
      </c>
      <c r="J38" s="31">
        <f>H38+F38+D38</f>
        <v>6</v>
      </c>
      <c r="K38" s="14">
        <f t="shared" si="5"/>
        <v>0.8571428571428571</v>
      </c>
      <c r="L38" s="5">
        <f>Data!O33</f>
        <v>0</v>
      </c>
      <c r="M38" s="6">
        <f t="shared" si="6"/>
        <v>0</v>
      </c>
      <c r="N38" s="5">
        <f>Data!P33</f>
        <v>1</v>
      </c>
      <c r="O38" s="6">
        <f t="shared" si="7"/>
        <v>0.14285714285714285</v>
      </c>
      <c r="P38" s="12">
        <f>Data!X33</f>
        <v>0</v>
      </c>
      <c r="Q38" s="14">
        <f t="shared" si="8"/>
        <v>0</v>
      </c>
      <c r="R38" s="12">
        <f>Data!AA33</f>
        <v>0</v>
      </c>
      <c r="S38" s="14">
        <f t="shared" si="0"/>
        <v>0</v>
      </c>
      <c r="T38" s="48" t="str">
        <f>Data!AV33</f>
        <v>Piedmont</v>
      </c>
    </row>
    <row r="39" spans="1:20" x14ac:dyDescent="0.2">
      <c r="A39" s="3" t="str">
        <f>Data!A34</f>
        <v>Culpeper</v>
      </c>
      <c r="B39" s="5">
        <f>Data!B34</f>
        <v>39</v>
      </c>
      <c r="C39" s="5">
        <f>Data!R34</f>
        <v>20</v>
      </c>
      <c r="D39" s="5">
        <f>Data!M34</f>
        <v>7</v>
      </c>
      <c r="E39" s="6">
        <f t="shared" si="1"/>
        <v>0.35</v>
      </c>
      <c r="F39" s="5">
        <f>Data!N34</f>
        <v>2</v>
      </c>
      <c r="G39" s="6">
        <f t="shared" si="2"/>
        <v>0.1</v>
      </c>
      <c r="H39" s="12">
        <f>Data!Z34</f>
        <v>2</v>
      </c>
      <c r="I39" s="14">
        <f t="shared" si="3"/>
        <v>0.1</v>
      </c>
      <c r="J39" s="31">
        <f t="shared" si="4"/>
        <v>11</v>
      </c>
      <c r="K39" s="14">
        <f t="shared" si="5"/>
        <v>0.55000000000000004</v>
      </c>
      <c r="L39" s="5">
        <f>Data!O34</f>
        <v>0</v>
      </c>
      <c r="M39" s="6">
        <f t="shared" si="6"/>
        <v>0</v>
      </c>
      <c r="N39" s="5">
        <f>Data!P34</f>
        <v>9</v>
      </c>
      <c r="O39" s="6">
        <f t="shared" si="7"/>
        <v>0.45</v>
      </c>
      <c r="P39" s="12">
        <f>Data!X34</f>
        <v>0</v>
      </c>
      <c r="Q39" s="14">
        <f t="shared" si="8"/>
        <v>0</v>
      </c>
      <c r="R39" s="12">
        <f>Data!AA34</f>
        <v>0</v>
      </c>
      <c r="S39" s="14">
        <f t="shared" ref="S39:S70" si="9">IF(C39=0,0,R39/C39)</f>
        <v>0</v>
      </c>
      <c r="T39" s="48" t="str">
        <f>Data!AV34</f>
        <v>Northern</v>
      </c>
    </row>
    <row r="40" spans="1:20" x14ac:dyDescent="0.2">
      <c r="A40" s="3" t="str">
        <f>Data!A35</f>
        <v>Cumberland</v>
      </c>
      <c r="B40" s="5">
        <f>Data!B35</f>
        <v>11</v>
      </c>
      <c r="C40" s="5">
        <f>Data!R35</f>
        <v>3</v>
      </c>
      <c r="D40" s="5">
        <f>Data!M35</f>
        <v>0</v>
      </c>
      <c r="E40" s="6">
        <f t="shared" si="1"/>
        <v>0</v>
      </c>
      <c r="F40" s="5">
        <f>Data!N35</f>
        <v>0</v>
      </c>
      <c r="G40" s="6">
        <f t="shared" si="2"/>
        <v>0</v>
      </c>
      <c r="H40" s="12">
        <f>Data!Z35</f>
        <v>2</v>
      </c>
      <c r="I40" s="14">
        <f t="shared" si="3"/>
        <v>0.66666666666666663</v>
      </c>
      <c r="J40" s="31">
        <f t="shared" si="4"/>
        <v>2</v>
      </c>
      <c r="K40" s="14">
        <f t="shared" si="5"/>
        <v>0.66666666666666663</v>
      </c>
      <c r="L40" s="5">
        <f>Data!O35</f>
        <v>0</v>
      </c>
      <c r="M40" s="6">
        <f t="shared" si="6"/>
        <v>0</v>
      </c>
      <c r="N40" s="5">
        <f>Data!P35</f>
        <v>1</v>
      </c>
      <c r="O40" s="6">
        <f t="shared" si="7"/>
        <v>0.33333333333333331</v>
      </c>
      <c r="P40" s="12">
        <f>Data!X35</f>
        <v>0</v>
      </c>
      <c r="Q40" s="14">
        <f t="shared" si="8"/>
        <v>0</v>
      </c>
      <c r="R40" s="12">
        <f>Data!AA35</f>
        <v>0</v>
      </c>
      <c r="S40" s="14">
        <f t="shared" si="9"/>
        <v>0</v>
      </c>
      <c r="T40" s="48" t="str">
        <f>Data!AV35</f>
        <v>Central</v>
      </c>
    </row>
    <row r="41" spans="1:20" x14ac:dyDescent="0.2">
      <c r="A41" s="3" t="str">
        <f>Data!A36</f>
        <v>Danville</v>
      </c>
      <c r="B41" s="5">
        <f>Data!B36</f>
        <v>46</v>
      </c>
      <c r="C41" s="5">
        <f>Data!R36</f>
        <v>32</v>
      </c>
      <c r="D41" s="5">
        <f>Data!M36</f>
        <v>5</v>
      </c>
      <c r="E41" s="6">
        <f t="shared" si="1"/>
        <v>0.15625</v>
      </c>
      <c r="F41" s="5">
        <f>Data!N36</f>
        <v>4</v>
      </c>
      <c r="G41" s="6">
        <f t="shared" si="2"/>
        <v>0.125</v>
      </c>
      <c r="H41" s="12">
        <f>Data!Z36</f>
        <v>9</v>
      </c>
      <c r="I41" s="14">
        <f t="shared" si="3"/>
        <v>0.28125</v>
      </c>
      <c r="J41" s="31">
        <f t="shared" si="4"/>
        <v>18</v>
      </c>
      <c r="K41" s="14">
        <f t="shared" si="5"/>
        <v>0.5625</v>
      </c>
      <c r="L41" s="5">
        <f>Data!O36</f>
        <v>2</v>
      </c>
      <c r="M41" s="6">
        <f t="shared" si="6"/>
        <v>6.25E-2</v>
      </c>
      <c r="N41" s="5">
        <f>Data!P36</f>
        <v>12</v>
      </c>
      <c r="O41" s="6">
        <f t="shared" si="7"/>
        <v>0.375</v>
      </c>
      <c r="P41" s="12">
        <f>Data!X36</f>
        <v>0</v>
      </c>
      <c r="Q41" s="14">
        <f t="shared" si="8"/>
        <v>0</v>
      </c>
      <c r="R41" s="12">
        <f>Data!AA36</f>
        <v>0</v>
      </c>
      <c r="S41" s="14">
        <f t="shared" si="9"/>
        <v>0</v>
      </c>
      <c r="T41" s="48" t="str">
        <f>Data!AV36</f>
        <v>Piedmont</v>
      </c>
    </row>
    <row r="42" spans="1:20" x14ac:dyDescent="0.2">
      <c r="A42" s="3" t="str">
        <f>Data!A37</f>
        <v>Dickenson</v>
      </c>
      <c r="B42" s="5">
        <f>Data!B37</f>
        <v>31</v>
      </c>
      <c r="C42" s="5">
        <f>Data!R37</f>
        <v>25</v>
      </c>
      <c r="D42" s="5">
        <f>Data!M37</f>
        <v>10</v>
      </c>
      <c r="E42" s="6">
        <f t="shared" si="1"/>
        <v>0.4</v>
      </c>
      <c r="F42" s="5">
        <f>Data!N37</f>
        <v>7</v>
      </c>
      <c r="G42" s="6">
        <f t="shared" si="2"/>
        <v>0.28000000000000003</v>
      </c>
      <c r="H42" s="12">
        <f>Data!Z37</f>
        <v>3</v>
      </c>
      <c r="I42" s="14">
        <f t="shared" si="3"/>
        <v>0.12</v>
      </c>
      <c r="J42" s="31">
        <f t="shared" si="4"/>
        <v>20</v>
      </c>
      <c r="K42" s="14">
        <f t="shared" si="5"/>
        <v>0.8</v>
      </c>
      <c r="L42" s="5">
        <f>Data!O37</f>
        <v>0</v>
      </c>
      <c r="M42" s="6">
        <f t="shared" si="6"/>
        <v>0</v>
      </c>
      <c r="N42" s="5">
        <f>Data!P37</f>
        <v>5</v>
      </c>
      <c r="O42" s="6">
        <f t="shared" si="7"/>
        <v>0.2</v>
      </c>
      <c r="P42" s="12">
        <f>Data!X37</f>
        <v>0</v>
      </c>
      <c r="Q42" s="14">
        <f t="shared" si="8"/>
        <v>0</v>
      </c>
      <c r="R42" s="12">
        <f>Data!AA37</f>
        <v>0</v>
      </c>
      <c r="S42" s="14">
        <f t="shared" si="9"/>
        <v>0</v>
      </c>
      <c r="T42" s="48" t="str">
        <f>Data!AV37</f>
        <v>Western</v>
      </c>
    </row>
    <row r="43" spans="1:20" x14ac:dyDescent="0.2">
      <c r="A43" s="3" t="str">
        <f>Data!A38</f>
        <v>Dinwiddie</v>
      </c>
      <c r="B43" s="5">
        <f>Data!B38</f>
        <v>14</v>
      </c>
      <c r="C43" s="5">
        <f>Data!R38</f>
        <v>10</v>
      </c>
      <c r="D43" s="5">
        <f>Data!M38</f>
        <v>0</v>
      </c>
      <c r="E43" s="6">
        <f t="shared" si="1"/>
        <v>0</v>
      </c>
      <c r="F43" s="5">
        <f>Data!N38</f>
        <v>4</v>
      </c>
      <c r="G43" s="6">
        <f t="shared" si="2"/>
        <v>0.4</v>
      </c>
      <c r="H43" s="12">
        <f>Data!Z38</f>
        <v>1</v>
      </c>
      <c r="I43" s="14">
        <f t="shared" si="3"/>
        <v>0.1</v>
      </c>
      <c r="J43" s="31">
        <f t="shared" si="4"/>
        <v>5</v>
      </c>
      <c r="K43" s="14">
        <f t="shared" si="5"/>
        <v>0.5</v>
      </c>
      <c r="L43" s="5">
        <f>Data!O38</f>
        <v>0</v>
      </c>
      <c r="M43" s="6">
        <f t="shared" si="6"/>
        <v>0</v>
      </c>
      <c r="N43" s="5">
        <f>Data!P38</f>
        <v>5</v>
      </c>
      <c r="O43" s="6">
        <f t="shared" si="7"/>
        <v>0.5</v>
      </c>
      <c r="P43" s="12">
        <f>Data!X38</f>
        <v>0</v>
      </c>
      <c r="Q43" s="14">
        <f t="shared" si="8"/>
        <v>0</v>
      </c>
      <c r="R43" s="12">
        <f>Data!AA38</f>
        <v>0</v>
      </c>
      <c r="S43" s="14">
        <f t="shared" si="9"/>
        <v>0</v>
      </c>
      <c r="T43" s="48" t="str">
        <f>Data!AV38</f>
        <v>Eastern</v>
      </c>
    </row>
    <row r="44" spans="1:20" x14ac:dyDescent="0.2">
      <c r="A44" s="3" t="str">
        <f>Data!A39</f>
        <v>Emporia</v>
      </c>
      <c r="B44" s="5">
        <f>Data!B39</f>
        <v>0</v>
      </c>
      <c r="C44" s="5">
        <f>Data!R39</f>
        <v>0</v>
      </c>
      <c r="D44" s="5">
        <f>Data!M39</f>
        <v>0</v>
      </c>
      <c r="E44" s="6">
        <f t="shared" si="1"/>
        <v>0</v>
      </c>
      <c r="F44" s="5">
        <f>Data!N39</f>
        <v>0</v>
      </c>
      <c r="G44" s="6">
        <f t="shared" si="2"/>
        <v>0</v>
      </c>
      <c r="H44" s="12">
        <f>Data!Z39</f>
        <v>0</v>
      </c>
      <c r="I44" s="14">
        <f t="shared" si="3"/>
        <v>0</v>
      </c>
      <c r="J44" s="31">
        <f t="shared" si="4"/>
        <v>0</v>
      </c>
      <c r="K44" s="14">
        <f t="shared" si="5"/>
        <v>0</v>
      </c>
      <c r="L44" s="5">
        <f>Data!O39</f>
        <v>0</v>
      </c>
      <c r="M44" s="6">
        <f t="shared" si="6"/>
        <v>0</v>
      </c>
      <c r="N44" s="5">
        <f>Data!P39</f>
        <v>0</v>
      </c>
      <c r="O44" s="6">
        <f t="shared" si="7"/>
        <v>0</v>
      </c>
      <c r="P44" s="12">
        <f>Data!X39</f>
        <v>0</v>
      </c>
      <c r="Q44" s="14">
        <f t="shared" si="8"/>
        <v>0</v>
      </c>
      <c r="R44" s="12">
        <f>Data!AA39</f>
        <v>0</v>
      </c>
      <c r="S44" s="14">
        <f t="shared" si="9"/>
        <v>0</v>
      </c>
      <c r="T44" s="48" t="str">
        <f>Data!AV39</f>
        <v>Eastern</v>
      </c>
    </row>
    <row r="45" spans="1:20" x14ac:dyDescent="0.2">
      <c r="A45" s="3" t="str">
        <f>Data!A40</f>
        <v>Essex</v>
      </c>
      <c r="B45" s="5">
        <f>Data!B40</f>
        <v>10</v>
      </c>
      <c r="C45" s="5">
        <f>Data!R40</f>
        <v>5</v>
      </c>
      <c r="D45" s="5">
        <f>Data!M40</f>
        <v>2</v>
      </c>
      <c r="E45" s="6">
        <f t="shared" si="1"/>
        <v>0.4</v>
      </c>
      <c r="F45" s="5">
        <f>Data!N40</f>
        <v>0</v>
      </c>
      <c r="G45" s="6">
        <f t="shared" si="2"/>
        <v>0</v>
      </c>
      <c r="H45" s="12">
        <f>Data!Z40</f>
        <v>0</v>
      </c>
      <c r="I45" s="14">
        <f t="shared" si="3"/>
        <v>0</v>
      </c>
      <c r="J45" s="31">
        <f t="shared" si="4"/>
        <v>2</v>
      </c>
      <c r="K45" s="14">
        <f t="shared" si="5"/>
        <v>0.4</v>
      </c>
      <c r="L45" s="5">
        <f>Data!O40</f>
        <v>1</v>
      </c>
      <c r="M45" s="6">
        <f t="shared" si="6"/>
        <v>0.2</v>
      </c>
      <c r="N45" s="5">
        <f>Data!P40</f>
        <v>2</v>
      </c>
      <c r="O45" s="6">
        <f t="shared" si="7"/>
        <v>0.4</v>
      </c>
      <c r="P45" s="12">
        <f>Data!X40</f>
        <v>0</v>
      </c>
      <c r="Q45" s="14">
        <f t="shared" si="8"/>
        <v>0</v>
      </c>
      <c r="R45" s="12">
        <f>Data!AA40</f>
        <v>0</v>
      </c>
      <c r="S45" s="14">
        <f t="shared" si="9"/>
        <v>0</v>
      </c>
      <c r="T45" s="48" t="str">
        <f>Data!AV40</f>
        <v>Central</v>
      </c>
    </row>
    <row r="46" spans="1:20" x14ac:dyDescent="0.2">
      <c r="A46" s="3" t="str">
        <f>Data!A41</f>
        <v>Fairfax City</v>
      </c>
      <c r="B46" s="5">
        <f>Data!B41</f>
        <v>0</v>
      </c>
      <c r="C46" s="5">
        <f>Data!R41</f>
        <v>0</v>
      </c>
      <c r="D46" s="5">
        <f>Data!M41</f>
        <v>0</v>
      </c>
      <c r="E46" s="6">
        <f t="shared" si="1"/>
        <v>0</v>
      </c>
      <c r="F46" s="5">
        <f>Data!N41</f>
        <v>0</v>
      </c>
      <c r="G46" s="6">
        <f t="shared" si="2"/>
        <v>0</v>
      </c>
      <c r="H46" s="12">
        <f>Data!Z41</f>
        <v>0</v>
      </c>
      <c r="I46" s="14">
        <f t="shared" si="3"/>
        <v>0</v>
      </c>
      <c r="J46" s="31">
        <f t="shared" si="4"/>
        <v>0</v>
      </c>
      <c r="K46" s="14">
        <f t="shared" si="5"/>
        <v>0</v>
      </c>
      <c r="L46" s="5">
        <f>Data!O41</f>
        <v>0</v>
      </c>
      <c r="M46" s="6">
        <f t="shared" si="6"/>
        <v>0</v>
      </c>
      <c r="N46" s="5">
        <f>Data!P41</f>
        <v>0</v>
      </c>
      <c r="O46" s="6">
        <f t="shared" si="7"/>
        <v>0</v>
      </c>
      <c r="P46" s="12">
        <f>Data!X41</f>
        <v>0</v>
      </c>
      <c r="Q46" s="14">
        <f t="shared" si="8"/>
        <v>0</v>
      </c>
      <c r="R46" s="12">
        <f>Data!AA41</f>
        <v>0</v>
      </c>
      <c r="S46" s="14">
        <f t="shared" si="9"/>
        <v>0</v>
      </c>
      <c r="T46" s="48" t="str">
        <f>Data!AV41</f>
        <v>Northern</v>
      </c>
    </row>
    <row r="47" spans="1:20" x14ac:dyDescent="0.2">
      <c r="A47" s="3" t="str">
        <f>Data!A42</f>
        <v>Fairfax County</v>
      </c>
      <c r="B47" s="5">
        <f>Data!B42</f>
        <v>176</v>
      </c>
      <c r="C47" s="5">
        <f>Data!R42</f>
        <v>92</v>
      </c>
      <c r="D47" s="5">
        <f>Data!M42</f>
        <v>21</v>
      </c>
      <c r="E47" s="6">
        <f t="shared" si="1"/>
        <v>0.22826086956521738</v>
      </c>
      <c r="F47" s="5">
        <f>Data!N42</f>
        <v>24</v>
      </c>
      <c r="G47" s="6">
        <f t="shared" si="2"/>
        <v>0.2608695652173913</v>
      </c>
      <c r="H47" s="12">
        <f>Data!Z42</f>
        <v>14</v>
      </c>
      <c r="I47" s="14">
        <f t="shared" si="3"/>
        <v>0.15217391304347827</v>
      </c>
      <c r="J47" s="31">
        <f t="shared" si="4"/>
        <v>59</v>
      </c>
      <c r="K47" s="14">
        <f t="shared" si="5"/>
        <v>0.64130434782608692</v>
      </c>
      <c r="L47" s="5">
        <f>Data!O42</f>
        <v>2</v>
      </c>
      <c r="M47" s="6">
        <f t="shared" si="6"/>
        <v>2.1739130434782608E-2</v>
      </c>
      <c r="N47" s="5">
        <f>Data!P42</f>
        <v>30</v>
      </c>
      <c r="O47" s="6">
        <f t="shared" si="7"/>
        <v>0.32608695652173914</v>
      </c>
      <c r="P47" s="12">
        <f>Data!X42</f>
        <v>1</v>
      </c>
      <c r="Q47" s="14">
        <f t="shared" si="8"/>
        <v>1.0869565217391304E-2</v>
      </c>
      <c r="R47" s="12">
        <f>Data!AA42</f>
        <v>0</v>
      </c>
      <c r="S47" s="14">
        <f t="shared" si="9"/>
        <v>0</v>
      </c>
      <c r="T47" s="48" t="str">
        <f>Data!AV42</f>
        <v>Northern</v>
      </c>
    </row>
    <row r="48" spans="1:20" x14ac:dyDescent="0.2">
      <c r="A48" s="3" t="str">
        <f>Data!A43</f>
        <v>Falls Church</v>
      </c>
      <c r="B48" s="5">
        <f>Data!B43</f>
        <v>0</v>
      </c>
      <c r="C48" s="5">
        <f>Data!R43</f>
        <v>0</v>
      </c>
      <c r="D48" s="5">
        <f>Data!M43</f>
        <v>0</v>
      </c>
      <c r="E48" s="6">
        <f t="shared" si="1"/>
        <v>0</v>
      </c>
      <c r="F48" s="5">
        <f>Data!N43</f>
        <v>0</v>
      </c>
      <c r="G48" s="6">
        <f t="shared" si="2"/>
        <v>0</v>
      </c>
      <c r="H48" s="12">
        <f>Data!Z43</f>
        <v>0</v>
      </c>
      <c r="I48" s="14">
        <f t="shared" si="3"/>
        <v>0</v>
      </c>
      <c r="J48" s="31">
        <f t="shared" si="4"/>
        <v>0</v>
      </c>
      <c r="K48" s="14">
        <f t="shared" si="5"/>
        <v>0</v>
      </c>
      <c r="L48" s="5">
        <f>Data!O43</f>
        <v>0</v>
      </c>
      <c r="M48" s="6">
        <f t="shared" si="6"/>
        <v>0</v>
      </c>
      <c r="N48" s="5">
        <f>Data!P43</f>
        <v>0</v>
      </c>
      <c r="O48" s="6">
        <f t="shared" si="7"/>
        <v>0</v>
      </c>
      <c r="P48" s="12">
        <f>Data!X43</f>
        <v>0</v>
      </c>
      <c r="Q48" s="14">
        <f t="shared" si="8"/>
        <v>0</v>
      </c>
      <c r="R48" s="12">
        <f>Data!AA43</f>
        <v>0</v>
      </c>
      <c r="S48" s="14">
        <f t="shared" si="9"/>
        <v>0</v>
      </c>
      <c r="T48" s="48" t="str">
        <f>Data!AV43</f>
        <v>Northern</v>
      </c>
    </row>
    <row r="49" spans="1:20" x14ac:dyDescent="0.2">
      <c r="A49" s="3" t="str">
        <f>Data!A44</f>
        <v>Fauquier</v>
      </c>
      <c r="B49" s="5">
        <f>Data!B44</f>
        <v>47</v>
      </c>
      <c r="C49" s="5">
        <f>Data!R44</f>
        <v>23</v>
      </c>
      <c r="D49" s="5">
        <f>Data!M44</f>
        <v>6</v>
      </c>
      <c r="E49" s="6">
        <f t="shared" si="1"/>
        <v>0.2608695652173913</v>
      </c>
      <c r="F49" s="5">
        <f>Data!N44</f>
        <v>9</v>
      </c>
      <c r="G49" s="6">
        <f t="shared" si="2"/>
        <v>0.39130434782608697</v>
      </c>
      <c r="H49" s="12">
        <f>Data!Z44</f>
        <v>5</v>
      </c>
      <c r="I49" s="14">
        <f t="shared" si="3"/>
        <v>0.21739130434782608</v>
      </c>
      <c r="J49" s="31">
        <f t="shared" si="4"/>
        <v>20</v>
      </c>
      <c r="K49" s="14">
        <f t="shared" si="5"/>
        <v>0.86956521739130432</v>
      </c>
      <c r="L49" s="5">
        <f>Data!O44</f>
        <v>0</v>
      </c>
      <c r="M49" s="6">
        <f t="shared" si="6"/>
        <v>0</v>
      </c>
      <c r="N49" s="5">
        <f>Data!P44</f>
        <v>3</v>
      </c>
      <c r="O49" s="6">
        <f t="shared" si="7"/>
        <v>0.13043478260869565</v>
      </c>
      <c r="P49" s="12">
        <f>Data!X44</f>
        <v>0</v>
      </c>
      <c r="Q49" s="14">
        <f t="shared" si="8"/>
        <v>0</v>
      </c>
      <c r="R49" s="12">
        <f>Data!AA44</f>
        <v>0</v>
      </c>
      <c r="S49" s="14">
        <f t="shared" si="9"/>
        <v>0</v>
      </c>
      <c r="T49" s="48" t="str">
        <f>Data!AV44</f>
        <v>Northern</v>
      </c>
    </row>
    <row r="50" spans="1:20" x14ac:dyDescent="0.2">
      <c r="A50" s="3" t="str">
        <f>Data!A45</f>
        <v>Floyd</v>
      </c>
      <c r="B50" s="5">
        <f>Data!B45</f>
        <v>17</v>
      </c>
      <c r="C50" s="5">
        <f>Data!R45</f>
        <v>13</v>
      </c>
      <c r="D50" s="5">
        <f>Data!M45</f>
        <v>1</v>
      </c>
      <c r="E50" s="6">
        <f t="shared" si="1"/>
        <v>7.6923076923076927E-2</v>
      </c>
      <c r="F50" s="5">
        <f>Data!N45</f>
        <v>9</v>
      </c>
      <c r="G50" s="6">
        <f t="shared" si="2"/>
        <v>0.69230769230769229</v>
      </c>
      <c r="H50" s="12">
        <f>Data!Z45</f>
        <v>2</v>
      </c>
      <c r="I50" s="14">
        <f t="shared" si="3"/>
        <v>0.15384615384615385</v>
      </c>
      <c r="J50" s="31">
        <f t="shared" si="4"/>
        <v>12</v>
      </c>
      <c r="K50" s="14">
        <f t="shared" si="5"/>
        <v>0.92307692307692313</v>
      </c>
      <c r="L50" s="5">
        <f>Data!O45</f>
        <v>0</v>
      </c>
      <c r="M50" s="6">
        <f t="shared" si="6"/>
        <v>0</v>
      </c>
      <c r="N50" s="5">
        <f>Data!P45</f>
        <v>1</v>
      </c>
      <c r="O50" s="6">
        <f t="shared" si="7"/>
        <v>7.6923076923076927E-2</v>
      </c>
      <c r="P50" s="12">
        <f>Data!X45</f>
        <v>0</v>
      </c>
      <c r="Q50" s="14">
        <f t="shared" si="8"/>
        <v>0</v>
      </c>
      <c r="R50" s="12">
        <f>Data!AA45</f>
        <v>0</v>
      </c>
      <c r="S50" s="14">
        <f t="shared" si="9"/>
        <v>0</v>
      </c>
      <c r="T50" s="48" t="str">
        <f>Data!AV45</f>
        <v>Western</v>
      </c>
    </row>
    <row r="51" spans="1:20" x14ac:dyDescent="0.2">
      <c r="A51" s="3" t="str">
        <f>Data!A46</f>
        <v>Fluvanna</v>
      </c>
      <c r="B51" s="5">
        <f>Data!B46</f>
        <v>17</v>
      </c>
      <c r="C51" s="5">
        <f>Data!R46</f>
        <v>10</v>
      </c>
      <c r="D51" s="5">
        <f>Data!M46</f>
        <v>5</v>
      </c>
      <c r="E51" s="6">
        <f t="shared" si="1"/>
        <v>0.5</v>
      </c>
      <c r="F51" s="5">
        <f>Data!N46</f>
        <v>2</v>
      </c>
      <c r="G51" s="6">
        <f t="shared" si="2"/>
        <v>0.2</v>
      </c>
      <c r="H51" s="12">
        <f>Data!Z46</f>
        <v>2</v>
      </c>
      <c r="I51" s="14">
        <f t="shared" si="3"/>
        <v>0.2</v>
      </c>
      <c r="J51" s="31">
        <f t="shared" si="4"/>
        <v>9</v>
      </c>
      <c r="K51" s="14">
        <f t="shared" si="5"/>
        <v>0.9</v>
      </c>
      <c r="L51" s="5">
        <f>Data!O46</f>
        <v>0</v>
      </c>
      <c r="M51" s="6">
        <f t="shared" si="6"/>
        <v>0</v>
      </c>
      <c r="N51" s="5">
        <f>Data!P46</f>
        <v>1</v>
      </c>
      <c r="O51" s="6">
        <f t="shared" si="7"/>
        <v>0.1</v>
      </c>
      <c r="P51" s="12">
        <f>Data!X46</f>
        <v>0</v>
      </c>
      <c r="Q51" s="14">
        <f t="shared" si="8"/>
        <v>0</v>
      </c>
      <c r="R51" s="12">
        <f>Data!AA46</f>
        <v>0</v>
      </c>
      <c r="S51" s="14">
        <f t="shared" si="9"/>
        <v>0</v>
      </c>
      <c r="T51" s="48" t="str">
        <f>Data!AV46</f>
        <v>Central</v>
      </c>
    </row>
    <row r="52" spans="1:20" x14ac:dyDescent="0.2">
      <c r="A52" s="3" t="str">
        <f>Data!A47</f>
        <v>Franklin City</v>
      </c>
      <c r="B52" s="5">
        <f>Data!B47</f>
        <v>7</v>
      </c>
      <c r="C52" s="5">
        <f>Data!R47</f>
        <v>4</v>
      </c>
      <c r="D52" s="5">
        <f>Data!M47</f>
        <v>2</v>
      </c>
      <c r="E52" s="6">
        <f t="shared" si="1"/>
        <v>0.5</v>
      </c>
      <c r="F52" s="5">
        <f>Data!N47</f>
        <v>0</v>
      </c>
      <c r="G52" s="6">
        <f t="shared" si="2"/>
        <v>0</v>
      </c>
      <c r="H52" s="12">
        <f>Data!Z47</f>
        <v>2</v>
      </c>
      <c r="I52" s="14">
        <f t="shared" si="3"/>
        <v>0.5</v>
      </c>
      <c r="J52" s="31">
        <f t="shared" si="4"/>
        <v>4</v>
      </c>
      <c r="K52" s="14">
        <f t="shared" si="5"/>
        <v>1</v>
      </c>
      <c r="L52" s="5">
        <f>Data!O47</f>
        <v>0</v>
      </c>
      <c r="M52" s="6">
        <f t="shared" si="6"/>
        <v>0</v>
      </c>
      <c r="N52" s="5">
        <f>Data!P47</f>
        <v>0</v>
      </c>
      <c r="O52" s="6">
        <f t="shared" si="7"/>
        <v>0</v>
      </c>
      <c r="P52" s="12">
        <f>Data!X47</f>
        <v>0</v>
      </c>
      <c r="Q52" s="14">
        <f t="shared" si="8"/>
        <v>0</v>
      </c>
      <c r="R52" s="12">
        <f>Data!AA47</f>
        <v>0</v>
      </c>
      <c r="S52" s="14">
        <f t="shared" si="9"/>
        <v>0</v>
      </c>
      <c r="T52" s="48" t="str">
        <f>Data!AV47</f>
        <v>Eastern</v>
      </c>
    </row>
    <row r="53" spans="1:20" x14ac:dyDescent="0.2">
      <c r="A53" s="3" t="str">
        <f>Data!A48</f>
        <v>Franklin County</v>
      </c>
      <c r="B53" s="5">
        <f>Data!B48</f>
        <v>85</v>
      </c>
      <c r="C53" s="5">
        <f>Data!R48</f>
        <v>30</v>
      </c>
      <c r="D53" s="5">
        <f>Data!M48</f>
        <v>7</v>
      </c>
      <c r="E53" s="6">
        <f t="shared" si="1"/>
        <v>0.23333333333333334</v>
      </c>
      <c r="F53" s="5">
        <f>Data!N48</f>
        <v>10</v>
      </c>
      <c r="G53" s="6">
        <f t="shared" si="2"/>
        <v>0.33333333333333331</v>
      </c>
      <c r="H53" s="12">
        <f>Data!Z48</f>
        <v>8</v>
      </c>
      <c r="I53" s="14">
        <f t="shared" si="3"/>
        <v>0.26666666666666666</v>
      </c>
      <c r="J53" s="31">
        <f t="shared" si="4"/>
        <v>25</v>
      </c>
      <c r="K53" s="14">
        <f t="shared" si="5"/>
        <v>0.83333333333333337</v>
      </c>
      <c r="L53" s="5">
        <f>Data!O48</f>
        <v>0</v>
      </c>
      <c r="M53" s="6">
        <f t="shared" si="6"/>
        <v>0</v>
      </c>
      <c r="N53" s="5">
        <f>Data!P48</f>
        <v>5</v>
      </c>
      <c r="O53" s="6">
        <f t="shared" si="7"/>
        <v>0.16666666666666666</v>
      </c>
      <c r="P53" s="12">
        <f>Data!X48</f>
        <v>0</v>
      </c>
      <c r="Q53" s="14">
        <f t="shared" si="8"/>
        <v>0</v>
      </c>
      <c r="R53" s="12">
        <f>Data!AA48</f>
        <v>0</v>
      </c>
      <c r="S53" s="14">
        <f t="shared" si="9"/>
        <v>0</v>
      </c>
      <c r="T53" s="48" t="str">
        <f>Data!AV48</f>
        <v>Piedmont</v>
      </c>
    </row>
    <row r="54" spans="1:20" x14ac:dyDescent="0.2">
      <c r="A54" s="3" t="str">
        <f>Data!A49</f>
        <v>Frederick</v>
      </c>
      <c r="B54" s="5">
        <f>Data!B49</f>
        <v>44</v>
      </c>
      <c r="C54" s="5">
        <f>Data!R49</f>
        <v>25</v>
      </c>
      <c r="D54" s="5">
        <f>Data!M49</f>
        <v>11</v>
      </c>
      <c r="E54" s="6">
        <f t="shared" si="1"/>
        <v>0.44</v>
      </c>
      <c r="F54" s="5">
        <f>Data!N49</f>
        <v>8</v>
      </c>
      <c r="G54" s="6">
        <f t="shared" si="2"/>
        <v>0.32</v>
      </c>
      <c r="H54" s="12">
        <f>Data!Z49</f>
        <v>1</v>
      </c>
      <c r="I54" s="14">
        <f t="shared" si="3"/>
        <v>0.04</v>
      </c>
      <c r="J54" s="31">
        <f t="shared" si="4"/>
        <v>20</v>
      </c>
      <c r="K54" s="14">
        <f t="shared" si="5"/>
        <v>0.8</v>
      </c>
      <c r="L54" s="5">
        <f>Data!O49</f>
        <v>0</v>
      </c>
      <c r="M54" s="6">
        <f t="shared" si="6"/>
        <v>0</v>
      </c>
      <c r="N54" s="5">
        <f>Data!P49</f>
        <v>5</v>
      </c>
      <c r="O54" s="6">
        <f t="shared" si="7"/>
        <v>0.2</v>
      </c>
      <c r="P54" s="12">
        <f>Data!X49</f>
        <v>0</v>
      </c>
      <c r="Q54" s="14">
        <f t="shared" si="8"/>
        <v>0</v>
      </c>
      <c r="R54" s="12">
        <f>Data!AA49</f>
        <v>0</v>
      </c>
      <c r="S54" s="14">
        <f t="shared" si="9"/>
        <v>0</v>
      </c>
      <c r="T54" s="48" t="str">
        <f>Data!AV49</f>
        <v>Northern</v>
      </c>
    </row>
    <row r="55" spans="1:20" x14ac:dyDescent="0.2">
      <c r="A55" s="3" t="str">
        <f>Data!A50</f>
        <v>Fredericksburg</v>
      </c>
      <c r="B55" s="5">
        <f>Data!B50</f>
        <v>42</v>
      </c>
      <c r="C55" s="5">
        <f>Data!R50</f>
        <v>28</v>
      </c>
      <c r="D55" s="5">
        <f>Data!M50</f>
        <v>5</v>
      </c>
      <c r="E55" s="6">
        <f t="shared" si="1"/>
        <v>0.17857142857142858</v>
      </c>
      <c r="F55" s="5">
        <f>Data!N50</f>
        <v>14</v>
      </c>
      <c r="G55" s="6">
        <f t="shared" si="2"/>
        <v>0.5</v>
      </c>
      <c r="H55" s="12">
        <f>Data!Z50</f>
        <v>7</v>
      </c>
      <c r="I55" s="14">
        <f t="shared" si="3"/>
        <v>0.25</v>
      </c>
      <c r="J55" s="31">
        <f t="shared" si="4"/>
        <v>26</v>
      </c>
      <c r="K55" s="14">
        <f t="shared" si="5"/>
        <v>0.9285714285714286</v>
      </c>
      <c r="L55" s="5">
        <f>Data!O50</f>
        <v>0</v>
      </c>
      <c r="M55" s="6">
        <f t="shared" si="6"/>
        <v>0</v>
      </c>
      <c r="N55" s="5">
        <f>Data!P50</f>
        <v>2</v>
      </c>
      <c r="O55" s="6">
        <f t="shared" si="7"/>
        <v>7.1428571428571425E-2</v>
      </c>
      <c r="P55" s="12">
        <f>Data!X50</f>
        <v>0</v>
      </c>
      <c r="Q55" s="14">
        <f t="shared" si="8"/>
        <v>0</v>
      </c>
      <c r="R55" s="12">
        <f>Data!AA50</f>
        <v>0</v>
      </c>
      <c r="S55" s="14">
        <f t="shared" si="9"/>
        <v>0</v>
      </c>
      <c r="T55" s="48" t="str">
        <f>Data!AV50</f>
        <v>Northern</v>
      </c>
    </row>
    <row r="56" spans="1:20" x14ac:dyDescent="0.2">
      <c r="A56" s="3" t="str">
        <f>Data!A51</f>
        <v>Galax</v>
      </c>
      <c r="B56" s="5">
        <f>Data!B51</f>
        <v>56</v>
      </c>
      <c r="C56" s="5">
        <f>Data!R51</f>
        <v>7</v>
      </c>
      <c r="D56" s="5">
        <f>Data!M51</f>
        <v>0</v>
      </c>
      <c r="E56" s="6">
        <f t="shared" si="1"/>
        <v>0</v>
      </c>
      <c r="F56" s="5">
        <f>Data!N51</f>
        <v>4</v>
      </c>
      <c r="G56" s="6">
        <f t="shared" si="2"/>
        <v>0.5714285714285714</v>
      </c>
      <c r="H56" s="12">
        <f>Data!Z51</f>
        <v>1</v>
      </c>
      <c r="I56" s="14">
        <f t="shared" si="3"/>
        <v>0.14285714285714285</v>
      </c>
      <c r="J56" s="31">
        <f t="shared" si="4"/>
        <v>5</v>
      </c>
      <c r="K56" s="14">
        <f t="shared" si="5"/>
        <v>0.7142857142857143</v>
      </c>
      <c r="L56" s="5">
        <f>Data!O51</f>
        <v>0</v>
      </c>
      <c r="M56" s="6">
        <f t="shared" si="6"/>
        <v>0</v>
      </c>
      <c r="N56" s="5">
        <f>Data!P51</f>
        <v>2</v>
      </c>
      <c r="O56" s="6">
        <f t="shared" si="7"/>
        <v>0.2857142857142857</v>
      </c>
      <c r="P56" s="12">
        <f>Data!X51</f>
        <v>0</v>
      </c>
      <c r="Q56" s="14">
        <f t="shared" si="8"/>
        <v>0</v>
      </c>
      <c r="R56" s="12">
        <f>Data!AA51</f>
        <v>0</v>
      </c>
      <c r="S56" s="14">
        <f t="shared" si="9"/>
        <v>0</v>
      </c>
      <c r="T56" s="48" t="str">
        <f>Data!AV51</f>
        <v>Western</v>
      </c>
    </row>
    <row r="57" spans="1:20" x14ac:dyDescent="0.2">
      <c r="A57" s="3" t="str">
        <f>Data!A52</f>
        <v>Giles</v>
      </c>
      <c r="B57" s="5">
        <f>Data!B52</f>
        <v>42</v>
      </c>
      <c r="C57" s="5">
        <f>Data!R52</f>
        <v>24</v>
      </c>
      <c r="D57" s="5">
        <f>Data!M52</f>
        <v>8</v>
      </c>
      <c r="E57" s="6">
        <f t="shared" si="1"/>
        <v>0.33333333333333331</v>
      </c>
      <c r="F57" s="5">
        <f>Data!N52</f>
        <v>6</v>
      </c>
      <c r="G57" s="6">
        <f t="shared" si="2"/>
        <v>0.25</v>
      </c>
      <c r="H57" s="12">
        <f>Data!Z52</f>
        <v>6</v>
      </c>
      <c r="I57" s="14">
        <f t="shared" si="3"/>
        <v>0.25</v>
      </c>
      <c r="J57" s="31">
        <f t="shared" si="4"/>
        <v>20</v>
      </c>
      <c r="K57" s="14">
        <f t="shared" si="5"/>
        <v>0.83333333333333337</v>
      </c>
      <c r="L57" s="5">
        <f>Data!O52</f>
        <v>1</v>
      </c>
      <c r="M57" s="6">
        <f t="shared" si="6"/>
        <v>4.1666666666666664E-2</v>
      </c>
      <c r="N57" s="5">
        <f>Data!P52</f>
        <v>2</v>
      </c>
      <c r="O57" s="6">
        <f t="shared" si="7"/>
        <v>8.3333333333333329E-2</v>
      </c>
      <c r="P57" s="12">
        <f>Data!X52</f>
        <v>1</v>
      </c>
      <c r="Q57" s="14">
        <f t="shared" si="8"/>
        <v>4.1666666666666664E-2</v>
      </c>
      <c r="R57" s="12">
        <f>Data!AA52</f>
        <v>0</v>
      </c>
      <c r="S57" s="14">
        <f t="shared" si="9"/>
        <v>0</v>
      </c>
      <c r="T57" s="48" t="str">
        <f>Data!AV52</f>
        <v>Western</v>
      </c>
    </row>
    <row r="58" spans="1:20" x14ac:dyDescent="0.2">
      <c r="A58" s="3" t="str">
        <f>Data!A53</f>
        <v>Gloucester</v>
      </c>
      <c r="B58" s="5">
        <f>Data!B53</f>
        <v>23</v>
      </c>
      <c r="C58" s="5">
        <f>Data!R53</f>
        <v>16</v>
      </c>
      <c r="D58" s="5">
        <f>Data!M53</f>
        <v>5</v>
      </c>
      <c r="E58" s="6">
        <f t="shared" si="1"/>
        <v>0.3125</v>
      </c>
      <c r="F58" s="5">
        <f>Data!N53</f>
        <v>6</v>
      </c>
      <c r="G58" s="6">
        <f t="shared" si="2"/>
        <v>0.375</v>
      </c>
      <c r="H58" s="12">
        <f>Data!Z53</f>
        <v>0</v>
      </c>
      <c r="I58" s="14">
        <f t="shared" si="3"/>
        <v>0</v>
      </c>
      <c r="J58" s="31">
        <f t="shared" si="4"/>
        <v>11</v>
      </c>
      <c r="K58" s="14">
        <f t="shared" si="5"/>
        <v>0.6875</v>
      </c>
      <c r="L58" s="5">
        <f>Data!O53</f>
        <v>0</v>
      </c>
      <c r="M58" s="6">
        <f t="shared" si="6"/>
        <v>0</v>
      </c>
      <c r="N58" s="5">
        <f>Data!P53</f>
        <v>5</v>
      </c>
      <c r="O58" s="6">
        <f t="shared" si="7"/>
        <v>0.3125</v>
      </c>
      <c r="P58" s="12">
        <f>Data!X53</f>
        <v>0</v>
      </c>
      <c r="Q58" s="14">
        <f t="shared" si="8"/>
        <v>0</v>
      </c>
      <c r="R58" s="12">
        <f>Data!AA53</f>
        <v>0</v>
      </c>
      <c r="S58" s="14">
        <f t="shared" si="9"/>
        <v>0</v>
      </c>
      <c r="T58" s="48" t="str">
        <f>Data!AV53</f>
        <v>Eastern</v>
      </c>
    </row>
    <row r="59" spans="1:20" x14ac:dyDescent="0.2">
      <c r="A59" s="3" t="str">
        <f>Data!A54</f>
        <v>Goochland</v>
      </c>
      <c r="B59" s="5">
        <f>Data!B54</f>
        <v>9</v>
      </c>
      <c r="C59" s="5">
        <f>Data!R54</f>
        <v>14</v>
      </c>
      <c r="D59" s="5">
        <f>Data!M54</f>
        <v>9</v>
      </c>
      <c r="E59" s="6">
        <f t="shared" si="1"/>
        <v>0.6428571428571429</v>
      </c>
      <c r="F59" s="5">
        <f>Data!N54</f>
        <v>1</v>
      </c>
      <c r="G59" s="6">
        <f t="shared" si="2"/>
        <v>7.1428571428571425E-2</v>
      </c>
      <c r="H59" s="12">
        <f>Data!Z54</f>
        <v>0</v>
      </c>
      <c r="I59" s="14">
        <f t="shared" si="3"/>
        <v>0</v>
      </c>
      <c r="J59" s="31">
        <f t="shared" si="4"/>
        <v>10</v>
      </c>
      <c r="K59" s="14">
        <f t="shared" si="5"/>
        <v>0.7142857142857143</v>
      </c>
      <c r="L59" s="5">
        <f>Data!O54</f>
        <v>0</v>
      </c>
      <c r="M59" s="6">
        <f t="shared" si="6"/>
        <v>0</v>
      </c>
      <c r="N59" s="5">
        <f>Data!P54</f>
        <v>4</v>
      </c>
      <c r="O59" s="6">
        <f t="shared" si="7"/>
        <v>0.2857142857142857</v>
      </c>
      <c r="P59" s="12">
        <f>Data!X54</f>
        <v>0</v>
      </c>
      <c r="Q59" s="14">
        <f t="shared" si="8"/>
        <v>0</v>
      </c>
      <c r="R59" s="12">
        <f>Data!AA54</f>
        <v>0</v>
      </c>
      <c r="S59" s="14">
        <f t="shared" si="9"/>
        <v>0</v>
      </c>
      <c r="T59" s="48" t="str">
        <f>Data!AV54</f>
        <v>Central</v>
      </c>
    </row>
    <row r="60" spans="1:20" x14ac:dyDescent="0.2">
      <c r="A60" s="3" t="str">
        <f>Data!A55</f>
        <v>Grayson</v>
      </c>
      <c r="B60" s="5">
        <f>Data!B55</f>
        <v>24</v>
      </c>
      <c r="C60" s="5">
        <f>Data!R55</f>
        <v>11</v>
      </c>
      <c r="D60" s="5">
        <f>Data!M55</f>
        <v>1</v>
      </c>
      <c r="E60" s="6">
        <f t="shared" si="1"/>
        <v>9.0909090909090912E-2</v>
      </c>
      <c r="F60" s="5">
        <f>Data!N55</f>
        <v>3</v>
      </c>
      <c r="G60" s="6">
        <f t="shared" si="2"/>
        <v>0.27272727272727271</v>
      </c>
      <c r="H60" s="12">
        <f>Data!Z55</f>
        <v>4</v>
      </c>
      <c r="I60" s="14">
        <f t="shared" si="3"/>
        <v>0.36363636363636365</v>
      </c>
      <c r="J60" s="31">
        <f t="shared" si="4"/>
        <v>8</v>
      </c>
      <c r="K60" s="14">
        <f t="shared" si="5"/>
        <v>0.72727272727272729</v>
      </c>
      <c r="L60" s="5">
        <f>Data!O55</f>
        <v>0</v>
      </c>
      <c r="M60" s="6">
        <f t="shared" si="6"/>
        <v>0</v>
      </c>
      <c r="N60" s="5">
        <f>Data!P55</f>
        <v>3</v>
      </c>
      <c r="O60" s="6">
        <f t="shared" si="7"/>
        <v>0.27272727272727271</v>
      </c>
      <c r="P60" s="12">
        <f>Data!X55</f>
        <v>0</v>
      </c>
      <c r="Q60" s="14">
        <f t="shared" si="8"/>
        <v>0</v>
      </c>
      <c r="R60" s="12">
        <f>Data!AA55</f>
        <v>0</v>
      </c>
      <c r="S60" s="14">
        <f t="shared" si="9"/>
        <v>0</v>
      </c>
      <c r="T60" s="48" t="str">
        <f>Data!AV55</f>
        <v>Western</v>
      </c>
    </row>
    <row r="61" spans="1:20" x14ac:dyDescent="0.2">
      <c r="A61" s="3" t="str">
        <f>Data!A56</f>
        <v>Greene</v>
      </c>
      <c r="B61" s="5">
        <f>Data!B56</f>
        <v>15</v>
      </c>
      <c r="C61" s="5">
        <f>Data!R56</f>
        <v>2</v>
      </c>
      <c r="D61" s="5">
        <f>Data!M56</f>
        <v>2</v>
      </c>
      <c r="E61" s="6">
        <f t="shared" si="1"/>
        <v>1</v>
      </c>
      <c r="F61" s="5">
        <f>Data!N56</f>
        <v>0</v>
      </c>
      <c r="G61" s="6">
        <f t="shared" si="2"/>
        <v>0</v>
      </c>
      <c r="H61" s="12">
        <f>Data!Z56</f>
        <v>0</v>
      </c>
      <c r="I61" s="14">
        <f t="shared" si="3"/>
        <v>0</v>
      </c>
      <c r="J61" s="31">
        <f t="shared" si="4"/>
        <v>2</v>
      </c>
      <c r="K61" s="14">
        <f t="shared" si="5"/>
        <v>1</v>
      </c>
      <c r="L61" s="5">
        <f>Data!O56</f>
        <v>0</v>
      </c>
      <c r="M61" s="6">
        <f t="shared" si="6"/>
        <v>0</v>
      </c>
      <c r="N61" s="5">
        <f>Data!P56</f>
        <v>0</v>
      </c>
      <c r="O61" s="6">
        <f t="shared" si="7"/>
        <v>0</v>
      </c>
      <c r="P61" s="12">
        <f>Data!X56</f>
        <v>0</v>
      </c>
      <c r="Q61" s="14">
        <f t="shared" si="8"/>
        <v>0</v>
      </c>
      <c r="R61" s="12">
        <f>Data!AA56</f>
        <v>0</v>
      </c>
      <c r="S61" s="14">
        <f t="shared" si="9"/>
        <v>0</v>
      </c>
      <c r="T61" s="48" t="str">
        <f>Data!AV56</f>
        <v>Northern</v>
      </c>
    </row>
    <row r="62" spans="1:20" x14ac:dyDescent="0.2">
      <c r="A62" s="3" t="str">
        <f>Data!A57</f>
        <v>Greensville</v>
      </c>
      <c r="B62" s="5">
        <f>Data!B57</f>
        <v>15</v>
      </c>
      <c r="C62" s="5">
        <f>Data!R57</f>
        <v>3</v>
      </c>
      <c r="D62" s="5">
        <f>Data!M57</f>
        <v>1</v>
      </c>
      <c r="E62" s="6">
        <f t="shared" si="1"/>
        <v>0.33333333333333331</v>
      </c>
      <c r="F62" s="5">
        <f>Data!N57</f>
        <v>1</v>
      </c>
      <c r="G62" s="6">
        <f t="shared" si="2"/>
        <v>0.33333333333333331</v>
      </c>
      <c r="H62" s="12">
        <f>Data!Z57</f>
        <v>1</v>
      </c>
      <c r="I62" s="14">
        <f t="shared" si="3"/>
        <v>0.33333333333333331</v>
      </c>
      <c r="J62" s="31">
        <f t="shared" si="4"/>
        <v>3</v>
      </c>
      <c r="K62" s="14">
        <f t="shared" si="5"/>
        <v>1</v>
      </c>
      <c r="L62" s="5">
        <f>Data!O57</f>
        <v>0</v>
      </c>
      <c r="M62" s="6">
        <f t="shared" si="6"/>
        <v>0</v>
      </c>
      <c r="N62" s="5">
        <f>Data!P57</f>
        <v>0</v>
      </c>
      <c r="O62" s="6">
        <f t="shared" si="7"/>
        <v>0</v>
      </c>
      <c r="P62" s="12">
        <f>Data!X57</f>
        <v>0</v>
      </c>
      <c r="Q62" s="14">
        <f t="shared" si="8"/>
        <v>0</v>
      </c>
      <c r="R62" s="12">
        <f>Data!AA57</f>
        <v>0</v>
      </c>
      <c r="S62" s="14">
        <f t="shared" si="9"/>
        <v>0</v>
      </c>
      <c r="T62" s="48" t="str">
        <f>Data!AV57</f>
        <v>Eastern</v>
      </c>
    </row>
    <row r="63" spans="1:20" x14ac:dyDescent="0.2">
      <c r="A63" s="3" t="str">
        <f>Data!A58</f>
        <v>Halifax</v>
      </c>
      <c r="B63" s="5">
        <f>Data!B58</f>
        <v>38</v>
      </c>
      <c r="C63" s="5">
        <f>Data!R58</f>
        <v>4</v>
      </c>
      <c r="D63" s="5">
        <f>Data!M58</f>
        <v>1</v>
      </c>
      <c r="E63" s="6">
        <f t="shared" si="1"/>
        <v>0.25</v>
      </c>
      <c r="F63" s="5">
        <f>Data!N58</f>
        <v>0</v>
      </c>
      <c r="G63" s="6">
        <f t="shared" si="2"/>
        <v>0</v>
      </c>
      <c r="H63" s="12">
        <f>Data!Z58</f>
        <v>1</v>
      </c>
      <c r="I63" s="14">
        <f t="shared" si="3"/>
        <v>0.25</v>
      </c>
      <c r="J63" s="31">
        <f t="shared" si="4"/>
        <v>2</v>
      </c>
      <c r="K63" s="14">
        <f t="shared" si="5"/>
        <v>0.5</v>
      </c>
      <c r="L63" s="5">
        <f>Data!O58</f>
        <v>0</v>
      </c>
      <c r="M63" s="6">
        <f t="shared" si="6"/>
        <v>0</v>
      </c>
      <c r="N63" s="5">
        <f>Data!P58</f>
        <v>1</v>
      </c>
      <c r="O63" s="6">
        <f t="shared" si="7"/>
        <v>0.25</v>
      </c>
      <c r="P63" s="12">
        <f>Data!X58</f>
        <v>0</v>
      </c>
      <c r="Q63" s="14">
        <f t="shared" si="8"/>
        <v>0</v>
      </c>
      <c r="R63" s="12">
        <f>Data!AA58</f>
        <v>1</v>
      </c>
      <c r="S63" s="14">
        <f t="shared" si="9"/>
        <v>0.25</v>
      </c>
      <c r="T63" s="48" t="str">
        <f>Data!AV58</f>
        <v>Piedmont</v>
      </c>
    </row>
    <row r="64" spans="1:20" x14ac:dyDescent="0.2">
      <c r="A64" s="3" t="str">
        <f>Data!A59</f>
        <v>Hampton</v>
      </c>
      <c r="B64" s="5">
        <f>Data!B59</f>
        <v>52</v>
      </c>
      <c r="C64" s="5">
        <f>Data!R59</f>
        <v>46</v>
      </c>
      <c r="D64" s="5">
        <f>Data!M59</f>
        <v>17</v>
      </c>
      <c r="E64" s="6">
        <f t="shared" si="1"/>
        <v>0.36956521739130432</v>
      </c>
      <c r="F64" s="5">
        <f>Data!N59</f>
        <v>17</v>
      </c>
      <c r="G64" s="6">
        <f t="shared" si="2"/>
        <v>0.36956521739130432</v>
      </c>
      <c r="H64" s="12">
        <f>Data!Z59</f>
        <v>8</v>
      </c>
      <c r="I64" s="14">
        <f t="shared" si="3"/>
        <v>0.17391304347826086</v>
      </c>
      <c r="J64" s="31">
        <f t="shared" si="4"/>
        <v>42</v>
      </c>
      <c r="K64" s="14">
        <f t="shared" si="5"/>
        <v>0.91304347826086951</v>
      </c>
      <c r="L64" s="5">
        <f>Data!O59</f>
        <v>0</v>
      </c>
      <c r="M64" s="6">
        <f t="shared" si="6"/>
        <v>0</v>
      </c>
      <c r="N64" s="5">
        <f>Data!P59</f>
        <v>2</v>
      </c>
      <c r="O64" s="6">
        <f t="shared" si="7"/>
        <v>4.3478260869565216E-2</v>
      </c>
      <c r="P64" s="12">
        <f>Data!X59</f>
        <v>0</v>
      </c>
      <c r="Q64" s="14">
        <f t="shared" si="8"/>
        <v>0</v>
      </c>
      <c r="R64" s="12">
        <f>Data!AA59</f>
        <v>2</v>
      </c>
      <c r="S64" s="14">
        <f t="shared" si="9"/>
        <v>4.3478260869565216E-2</v>
      </c>
      <c r="T64" s="48" t="str">
        <f>Data!AV59</f>
        <v>Eastern</v>
      </c>
    </row>
    <row r="65" spans="1:20" x14ac:dyDescent="0.2">
      <c r="A65" s="3" t="str">
        <f>Data!A60</f>
        <v>Hanover</v>
      </c>
      <c r="B65" s="5">
        <f>Data!B60</f>
        <v>25</v>
      </c>
      <c r="C65" s="5">
        <f>Data!R60</f>
        <v>9</v>
      </c>
      <c r="D65" s="5">
        <f>Data!M60</f>
        <v>1</v>
      </c>
      <c r="E65" s="6">
        <f t="shared" si="1"/>
        <v>0.1111111111111111</v>
      </c>
      <c r="F65" s="5">
        <f>Data!N60</f>
        <v>3</v>
      </c>
      <c r="G65" s="6">
        <f t="shared" si="2"/>
        <v>0.33333333333333331</v>
      </c>
      <c r="H65" s="12">
        <f>Data!Z60</f>
        <v>0</v>
      </c>
      <c r="I65" s="14">
        <f t="shared" si="3"/>
        <v>0</v>
      </c>
      <c r="J65" s="31">
        <f t="shared" si="4"/>
        <v>4</v>
      </c>
      <c r="K65" s="14">
        <f t="shared" si="5"/>
        <v>0.44444444444444442</v>
      </c>
      <c r="L65" s="5">
        <f>Data!O60</f>
        <v>0</v>
      </c>
      <c r="M65" s="6">
        <f t="shared" si="6"/>
        <v>0</v>
      </c>
      <c r="N65" s="5">
        <f>Data!P60</f>
        <v>5</v>
      </c>
      <c r="O65" s="6">
        <f t="shared" si="7"/>
        <v>0.55555555555555558</v>
      </c>
      <c r="P65" s="12">
        <f>Data!X60</f>
        <v>0</v>
      </c>
      <c r="Q65" s="14">
        <f t="shared" si="8"/>
        <v>0</v>
      </c>
      <c r="R65" s="12">
        <f>Data!AA60</f>
        <v>0</v>
      </c>
      <c r="S65" s="14">
        <f t="shared" si="9"/>
        <v>0</v>
      </c>
      <c r="T65" s="48" t="str">
        <f>Data!AV60</f>
        <v>Central</v>
      </c>
    </row>
    <row r="66" spans="1:20" x14ac:dyDescent="0.2">
      <c r="A66" s="3" t="str">
        <f>Data!A61</f>
        <v>Harrisonburg</v>
      </c>
      <c r="B66" s="5">
        <f>Data!B61</f>
        <v>0</v>
      </c>
      <c r="C66" s="5">
        <f>Data!R61</f>
        <v>0</v>
      </c>
      <c r="D66" s="5">
        <f>Data!M61</f>
        <v>0</v>
      </c>
      <c r="E66" s="6">
        <f t="shared" si="1"/>
        <v>0</v>
      </c>
      <c r="F66" s="5">
        <f>Data!N61</f>
        <v>0</v>
      </c>
      <c r="G66" s="6">
        <f t="shared" si="2"/>
        <v>0</v>
      </c>
      <c r="H66" s="12">
        <f>Data!Z61</f>
        <v>0</v>
      </c>
      <c r="I66" s="14">
        <f t="shared" si="3"/>
        <v>0</v>
      </c>
      <c r="J66" s="31">
        <f t="shared" si="4"/>
        <v>0</v>
      </c>
      <c r="K66" s="14">
        <f t="shared" si="5"/>
        <v>0</v>
      </c>
      <c r="L66" s="5">
        <f>Data!O61</f>
        <v>0</v>
      </c>
      <c r="M66" s="6">
        <f t="shared" si="6"/>
        <v>0</v>
      </c>
      <c r="N66" s="5">
        <f>Data!P61</f>
        <v>0</v>
      </c>
      <c r="O66" s="6">
        <f t="shared" si="7"/>
        <v>0</v>
      </c>
      <c r="P66" s="12">
        <f>Data!X61</f>
        <v>0</v>
      </c>
      <c r="Q66" s="14">
        <f t="shared" si="8"/>
        <v>0</v>
      </c>
      <c r="R66" s="12">
        <f>Data!AA61</f>
        <v>0</v>
      </c>
      <c r="S66" s="14">
        <f t="shared" si="9"/>
        <v>0</v>
      </c>
      <c r="T66" s="48" t="str">
        <f>Data!AV61</f>
        <v>Northern</v>
      </c>
    </row>
    <row r="67" spans="1:20" x14ac:dyDescent="0.2">
      <c r="A67" s="3" t="str">
        <f>Data!A62</f>
        <v>Henrico</v>
      </c>
      <c r="B67" s="5">
        <f>Data!B62</f>
        <v>107</v>
      </c>
      <c r="C67" s="5">
        <f>Data!R62</f>
        <v>34</v>
      </c>
      <c r="D67" s="5">
        <f>Data!M62</f>
        <v>8</v>
      </c>
      <c r="E67" s="6">
        <f t="shared" si="1"/>
        <v>0.23529411764705882</v>
      </c>
      <c r="F67" s="5">
        <f>Data!N62</f>
        <v>10</v>
      </c>
      <c r="G67" s="6">
        <f t="shared" si="2"/>
        <v>0.29411764705882354</v>
      </c>
      <c r="H67" s="12">
        <f>Data!Z62</f>
        <v>2</v>
      </c>
      <c r="I67" s="14">
        <f t="shared" si="3"/>
        <v>5.8823529411764705E-2</v>
      </c>
      <c r="J67" s="31">
        <f t="shared" si="4"/>
        <v>20</v>
      </c>
      <c r="K67" s="14">
        <f t="shared" si="5"/>
        <v>0.58823529411764708</v>
      </c>
      <c r="L67" s="5">
        <f>Data!O62</f>
        <v>1</v>
      </c>
      <c r="M67" s="6">
        <f t="shared" si="6"/>
        <v>2.9411764705882353E-2</v>
      </c>
      <c r="N67" s="5">
        <f>Data!P62</f>
        <v>13</v>
      </c>
      <c r="O67" s="6">
        <f t="shared" si="7"/>
        <v>0.38235294117647056</v>
      </c>
      <c r="P67" s="12">
        <f>Data!X62</f>
        <v>0</v>
      </c>
      <c r="Q67" s="14">
        <f t="shared" si="8"/>
        <v>0</v>
      </c>
      <c r="R67" s="12">
        <f>Data!AA62</f>
        <v>0</v>
      </c>
      <c r="S67" s="14">
        <f t="shared" si="9"/>
        <v>0</v>
      </c>
      <c r="T67" s="48" t="str">
        <f>Data!AV62</f>
        <v>Central</v>
      </c>
    </row>
    <row r="68" spans="1:20" x14ac:dyDescent="0.2">
      <c r="A68" s="3" t="str">
        <f>Data!A63</f>
        <v>Henry</v>
      </c>
      <c r="B68" s="5">
        <f>Data!B63</f>
        <v>51</v>
      </c>
      <c r="C68" s="5">
        <f>Data!R63</f>
        <v>26</v>
      </c>
      <c r="D68" s="5">
        <f>Data!M63</f>
        <v>9</v>
      </c>
      <c r="E68" s="6">
        <f t="shared" si="1"/>
        <v>0.34615384615384615</v>
      </c>
      <c r="F68" s="5">
        <f>Data!N63</f>
        <v>4</v>
      </c>
      <c r="G68" s="6">
        <f t="shared" si="2"/>
        <v>0.15384615384615385</v>
      </c>
      <c r="H68" s="12">
        <f>Data!Z63</f>
        <v>7</v>
      </c>
      <c r="I68" s="14">
        <f t="shared" si="3"/>
        <v>0.26923076923076922</v>
      </c>
      <c r="J68" s="31">
        <f t="shared" si="4"/>
        <v>20</v>
      </c>
      <c r="K68" s="14">
        <f t="shared" si="5"/>
        <v>0.76923076923076927</v>
      </c>
      <c r="L68" s="5">
        <f>Data!O63</f>
        <v>0</v>
      </c>
      <c r="M68" s="6">
        <f t="shared" si="6"/>
        <v>0</v>
      </c>
      <c r="N68" s="5">
        <f>Data!P63</f>
        <v>5</v>
      </c>
      <c r="O68" s="6">
        <f t="shared" si="7"/>
        <v>0.19230769230769232</v>
      </c>
      <c r="P68" s="12">
        <f>Data!X63</f>
        <v>0</v>
      </c>
      <c r="Q68" s="14">
        <f t="shared" si="8"/>
        <v>0</v>
      </c>
      <c r="R68" s="12">
        <f>Data!AA63</f>
        <v>1</v>
      </c>
      <c r="S68" s="14">
        <f t="shared" si="9"/>
        <v>3.8461538461538464E-2</v>
      </c>
      <c r="T68" s="48" t="str">
        <f>Data!AV63</f>
        <v>Piedmont</v>
      </c>
    </row>
    <row r="69" spans="1:20" x14ac:dyDescent="0.2">
      <c r="A69" s="3" t="str">
        <f>Data!A64</f>
        <v>Highland</v>
      </c>
      <c r="B69" s="5">
        <f>Data!B64</f>
        <v>2</v>
      </c>
      <c r="C69" s="5">
        <f>Data!R64</f>
        <v>1</v>
      </c>
      <c r="D69" s="5">
        <f>Data!M64</f>
        <v>0</v>
      </c>
      <c r="E69" s="6">
        <f t="shared" si="1"/>
        <v>0</v>
      </c>
      <c r="F69" s="5">
        <f>Data!N64</f>
        <v>1</v>
      </c>
      <c r="G69" s="6">
        <f t="shared" si="2"/>
        <v>1</v>
      </c>
      <c r="H69" s="12">
        <f>Data!Z64</f>
        <v>0</v>
      </c>
      <c r="I69" s="14">
        <f t="shared" si="3"/>
        <v>0</v>
      </c>
      <c r="J69" s="31">
        <f t="shared" si="4"/>
        <v>1</v>
      </c>
      <c r="K69" s="14">
        <f t="shared" si="5"/>
        <v>1</v>
      </c>
      <c r="L69" s="5">
        <f>Data!O64</f>
        <v>0</v>
      </c>
      <c r="M69" s="6">
        <f t="shared" si="6"/>
        <v>0</v>
      </c>
      <c r="N69" s="5">
        <f>Data!P64</f>
        <v>0</v>
      </c>
      <c r="O69" s="6">
        <f t="shared" si="7"/>
        <v>0</v>
      </c>
      <c r="P69" s="12">
        <f>Data!X64</f>
        <v>0</v>
      </c>
      <c r="Q69" s="14">
        <f t="shared" si="8"/>
        <v>0</v>
      </c>
      <c r="R69" s="12">
        <f>Data!AA64</f>
        <v>0</v>
      </c>
      <c r="S69" s="14">
        <f t="shared" si="9"/>
        <v>0</v>
      </c>
      <c r="T69" s="48" t="str">
        <f>Data!AV64</f>
        <v>Piedmont</v>
      </c>
    </row>
    <row r="70" spans="1:20" x14ac:dyDescent="0.2">
      <c r="A70" s="3" t="str">
        <f>Data!A65</f>
        <v>Hopewell</v>
      </c>
      <c r="B70" s="5">
        <f>Data!B65</f>
        <v>21</v>
      </c>
      <c r="C70" s="5">
        <f>Data!R65</f>
        <v>11</v>
      </c>
      <c r="D70" s="5">
        <f>Data!M65</f>
        <v>1</v>
      </c>
      <c r="E70" s="6">
        <f t="shared" si="1"/>
        <v>9.0909090909090912E-2</v>
      </c>
      <c r="F70" s="5">
        <f>Data!N65</f>
        <v>5</v>
      </c>
      <c r="G70" s="6">
        <f t="shared" si="2"/>
        <v>0.45454545454545453</v>
      </c>
      <c r="H70" s="12">
        <f>Data!Z65</f>
        <v>4</v>
      </c>
      <c r="I70" s="14">
        <f t="shared" si="3"/>
        <v>0.36363636363636365</v>
      </c>
      <c r="J70" s="31">
        <f t="shared" si="4"/>
        <v>10</v>
      </c>
      <c r="K70" s="14">
        <f t="shared" si="5"/>
        <v>0.90909090909090906</v>
      </c>
      <c r="L70" s="5">
        <f>Data!O65</f>
        <v>0</v>
      </c>
      <c r="M70" s="6">
        <f t="shared" si="6"/>
        <v>0</v>
      </c>
      <c r="N70" s="5">
        <f>Data!P65</f>
        <v>1</v>
      </c>
      <c r="O70" s="6">
        <f t="shared" si="7"/>
        <v>9.0909090909090912E-2</v>
      </c>
      <c r="P70" s="12">
        <f>Data!X65</f>
        <v>0</v>
      </c>
      <c r="Q70" s="14">
        <f t="shared" si="8"/>
        <v>0</v>
      </c>
      <c r="R70" s="12">
        <f>Data!AA65</f>
        <v>0</v>
      </c>
      <c r="S70" s="14">
        <f t="shared" si="9"/>
        <v>0</v>
      </c>
      <c r="T70" s="48" t="str">
        <f>Data!AV65</f>
        <v>Central</v>
      </c>
    </row>
    <row r="71" spans="1:20" x14ac:dyDescent="0.2">
      <c r="A71" s="3" t="str">
        <f>Data!A66</f>
        <v>Isle Of Wight</v>
      </c>
      <c r="B71" s="5">
        <f>Data!B66</f>
        <v>8</v>
      </c>
      <c r="C71" s="5">
        <f>Data!R66</f>
        <v>3</v>
      </c>
      <c r="D71" s="5">
        <f>Data!M66</f>
        <v>0</v>
      </c>
      <c r="E71" s="6">
        <f t="shared" si="1"/>
        <v>0</v>
      </c>
      <c r="F71" s="5">
        <f>Data!N66</f>
        <v>0</v>
      </c>
      <c r="G71" s="6">
        <f t="shared" si="2"/>
        <v>0</v>
      </c>
      <c r="H71" s="12">
        <f>Data!Z66</f>
        <v>3</v>
      </c>
      <c r="I71" s="14">
        <f t="shared" si="3"/>
        <v>1</v>
      </c>
      <c r="J71" s="31">
        <f t="shared" si="4"/>
        <v>3</v>
      </c>
      <c r="K71" s="14">
        <f t="shared" si="5"/>
        <v>1</v>
      </c>
      <c r="L71" s="5">
        <f>Data!O66</f>
        <v>0</v>
      </c>
      <c r="M71" s="6">
        <f t="shared" si="6"/>
        <v>0</v>
      </c>
      <c r="N71" s="5">
        <f>Data!P66</f>
        <v>0</v>
      </c>
      <c r="O71" s="6">
        <f t="shared" si="7"/>
        <v>0</v>
      </c>
      <c r="P71" s="12">
        <f>Data!X66</f>
        <v>0</v>
      </c>
      <c r="Q71" s="14">
        <f t="shared" si="8"/>
        <v>0</v>
      </c>
      <c r="R71" s="12">
        <f>Data!AA66</f>
        <v>0</v>
      </c>
      <c r="S71" s="14">
        <f t="shared" ref="S71:S102" si="10">IF(C71=0,0,R71/C71)</f>
        <v>0</v>
      </c>
      <c r="T71" s="48" t="str">
        <f>Data!AV66</f>
        <v>Eastern</v>
      </c>
    </row>
    <row r="72" spans="1:20" x14ac:dyDescent="0.2">
      <c r="A72" s="3" t="str">
        <f>Data!A67</f>
        <v>James City</v>
      </c>
      <c r="B72" s="5">
        <f>Data!B67</f>
        <v>14</v>
      </c>
      <c r="C72" s="5">
        <f>Data!R67</f>
        <v>6</v>
      </c>
      <c r="D72" s="5">
        <f>Data!M67</f>
        <v>1</v>
      </c>
      <c r="E72" s="6">
        <f t="shared" ref="E72:E135" si="11">IF(C72=0,0,D72/C72)</f>
        <v>0.16666666666666666</v>
      </c>
      <c r="F72" s="5">
        <f>Data!N67</f>
        <v>2</v>
      </c>
      <c r="G72" s="6">
        <f t="shared" ref="G72:G135" si="12">IF(C72=0,0,F72/C72)</f>
        <v>0.33333333333333331</v>
      </c>
      <c r="H72" s="12">
        <f>Data!Z67</f>
        <v>1</v>
      </c>
      <c r="I72" s="14">
        <f t="shared" ref="I72:I135" si="13">IF(C72=0,0,H72/C72)</f>
        <v>0.16666666666666666</v>
      </c>
      <c r="J72" s="31">
        <f t="shared" ref="J72:J135" si="14">H72+F72+D72</f>
        <v>4</v>
      </c>
      <c r="K72" s="14">
        <f t="shared" ref="K72:K135" si="15">IF(C72=0,0,J72/C72)</f>
        <v>0.66666666666666663</v>
      </c>
      <c r="L72" s="5">
        <f>Data!O67</f>
        <v>0</v>
      </c>
      <c r="M72" s="6">
        <f t="shared" ref="M72:M135" si="16">IF(C72=0,0,L72/C72)</f>
        <v>0</v>
      </c>
      <c r="N72" s="5">
        <f>Data!P67</f>
        <v>2</v>
      </c>
      <c r="O72" s="6">
        <f t="shared" ref="O72:O135" si="17">IF(C72=0,0,N72/C72)</f>
        <v>0.33333333333333331</v>
      </c>
      <c r="P72" s="12">
        <f>Data!X67</f>
        <v>0</v>
      </c>
      <c r="Q72" s="14">
        <f t="shared" ref="Q72:Q135" si="18">IF(C72=0,0,P72/C72)</f>
        <v>0</v>
      </c>
      <c r="R72" s="12">
        <f>Data!AA67</f>
        <v>0</v>
      </c>
      <c r="S72" s="14">
        <f t="shared" si="10"/>
        <v>0</v>
      </c>
      <c r="T72" s="48" t="str">
        <f>Data!AV67</f>
        <v>Eastern</v>
      </c>
    </row>
    <row r="73" spans="1:20" x14ac:dyDescent="0.2">
      <c r="A73" s="3" t="str">
        <f>Data!A68</f>
        <v>King And Queen</v>
      </c>
      <c r="B73" s="5">
        <f>Data!B68</f>
        <v>3</v>
      </c>
      <c r="C73" s="5">
        <f>Data!R68</f>
        <v>0</v>
      </c>
      <c r="D73" s="5">
        <f>Data!M68</f>
        <v>0</v>
      </c>
      <c r="E73" s="6">
        <f t="shared" si="11"/>
        <v>0</v>
      </c>
      <c r="F73" s="5">
        <f>Data!N68</f>
        <v>0</v>
      </c>
      <c r="G73" s="6">
        <f t="shared" si="12"/>
        <v>0</v>
      </c>
      <c r="H73" s="12">
        <f>Data!Z68</f>
        <v>0</v>
      </c>
      <c r="I73" s="14">
        <f t="shared" si="13"/>
        <v>0</v>
      </c>
      <c r="J73" s="31">
        <f t="shared" si="14"/>
        <v>0</v>
      </c>
      <c r="K73" s="14">
        <f t="shared" si="15"/>
        <v>0</v>
      </c>
      <c r="L73" s="5">
        <f>Data!O68</f>
        <v>0</v>
      </c>
      <c r="M73" s="6">
        <f t="shared" si="16"/>
        <v>0</v>
      </c>
      <c r="N73" s="5">
        <f>Data!P68</f>
        <v>0</v>
      </c>
      <c r="O73" s="6">
        <f t="shared" si="17"/>
        <v>0</v>
      </c>
      <c r="P73" s="12">
        <f>Data!X68</f>
        <v>0</v>
      </c>
      <c r="Q73" s="14">
        <f t="shared" si="18"/>
        <v>0</v>
      </c>
      <c r="R73" s="12">
        <f>Data!AA68</f>
        <v>0</v>
      </c>
      <c r="S73" s="14">
        <f t="shared" si="10"/>
        <v>0</v>
      </c>
      <c r="T73" s="48" t="str">
        <f>Data!AV68</f>
        <v>Central</v>
      </c>
    </row>
    <row r="74" spans="1:20" x14ac:dyDescent="0.2">
      <c r="A74" s="3" t="str">
        <f>Data!A69</f>
        <v>King George</v>
      </c>
      <c r="B74" s="5">
        <f>Data!B69</f>
        <v>14</v>
      </c>
      <c r="C74" s="5">
        <f>Data!R69</f>
        <v>3</v>
      </c>
      <c r="D74" s="5">
        <f>Data!M69</f>
        <v>0</v>
      </c>
      <c r="E74" s="6">
        <f t="shared" si="11"/>
        <v>0</v>
      </c>
      <c r="F74" s="5">
        <f>Data!N69</f>
        <v>3</v>
      </c>
      <c r="G74" s="6">
        <f t="shared" si="12"/>
        <v>1</v>
      </c>
      <c r="H74" s="12">
        <f>Data!Z69</f>
        <v>0</v>
      </c>
      <c r="I74" s="14">
        <f t="shared" si="13"/>
        <v>0</v>
      </c>
      <c r="J74" s="31">
        <f t="shared" si="14"/>
        <v>3</v>
      </c>
      <c r="K74" s="14">
        <f t="shared" si="15"/>
        <v>1</v>
      </c>
      <c r="L74" s="5">
        <f>Data!O69</f>
        <v>0</v>
      </c>
      <c r="M74" s="6">
        <f t="shared" si="16"/>
        <v>0</v>
      </c>
      <c r="N74" s="5">
        <f>Data!P69</f>
        <v>0</v>
      </c>
      <c r="O74" s="6">
        <f t="shared" si="17"/>
        <v>0</v>
      </c>
      <c r="P74" s="12">
        <f>Data!X69</f>
        <v>0</v>
      </c>
      <c r="Q74" s="14">
        <f t="shared" si="18"/>
        <v>0</v>
      </c>
      <c r="R74" s="12">
        <f>Data!AA69</f>
        <v>0</v>
      </c>
      <c r="S74" s="14">
        <f t="shared" si="10"/>
        <v>0</v>
      </c>
      <c r="T74" s="48" t="str">
        <f>Data!AV69</f>
        <v>Northern</v>
      </c>
    </row>
    <row r="75" spans="1:20" x14ac:dyDescent="0.2">
      <c r="A75" s="3" t="str">
        <f>Data!A70</f>
        <v>King William</v>
      </c>
      <c r="B75" s="5">
        <f>Data!B70</f>
        <v>3</v>
      </c>
      <c r="C75" s="5">
        <f>Data!R70</f>
        <v>1</v>
      </c>
      <c r="D75" s="5">
        <f>Data!M70</f>
        <v>0</v>
      </c>
      <c r="E75" s="6">
        <f t="shared" si="11"/>
        <v>0</v>
      </c>
      <c r="F75" s="5">
        <f>Data!N70</f>
        <v>0</v>
      </c>
      <c r="G75" s="6">
        <f t="shared" si="12"/>
        <v>0</v>
      </c>
      <c r="H75" s="12">
        <f>Data!Z70</f>
        <v>0</v>
      </c>
      <c r="I75" s="14">
        <f t="shared" si="13"/>
        <v>0</v>
      </c>
      <c r="J75" s="31">
        <f t="shared" si="14"/>
        <v>0</v>
      </c>
      <c r="K75" s="14">
        <f t="shared" si="15"/>
        <v>0</v>
      </c>
      <c r="L75" s="5">
        <f>Data!O70</f>
        <v>0</v>
      </c>
      <c r="M75" s="6">
        <f t="shared" si="16"/>
        <v>0</v>
      </c>
      <c r="N75" s="5">
        <f>Data!P70</f>
        <v>1</v>
      </c>
      <c r="O75" s="6">
        <f t="shared" si="17"/>
        <v>1</v>
      </c>
      <c r="P75" s="12">
        <f>Data!X70</f>
        <v>0</v>
      </c>
      <c r="Q75" s="14">
        <f t="shared" si="18"/>
        <v>0</v>
      </c>
      <c r="R75" s="12">
        <f>Data!AA70</f>
        <v>0</v>
      </c>
      <c r="S75" s="14">
        <f t="shared" si="10"/>
        <v>0</v>
      </c>
      <c r="T75" s="48" t="str">
        <f>Data!AV70</f>
        <v>Central</v>
      </c>
    </row>
    <row r="76" spans="1:20" x14ac:dyDescent="0.2">
      <c r="A76" s="3" t="str">
        <f>Data!A71</f>
        <v>Lancaster</v>
      </c>
      <c r="B76" s="5">
        <f>Data!B71</f>
        <v>5</v>
      </c>
      <c r="C76" s="5">
        <f>Data!R71</f>
        <v>2</v>
      </c>
      <c r="D76" s="5">
        <f>Data!M71</f>
        <v>0</v>
      </c>
      <c r="E76" s="6">
        <f t="shared" si="11"/>
        <v>0</v>
      </c>
      <c r="F76" s="5">
        <f>Data!N71</f>
        <v>0</v>
      </c>
      <c r="G76" s="6">
        <f t="shared" si="12"/>
        <v>0</v>
      </c>
      <c r="H76" s="12">
        <f>Data!Z71</f>
        <v>1</v>
      </c>
      <c r="I76" s="14">
        <f t="shared" si="13"/>
        <v>0.5</v>
      </c>
      <c r="J76" s="31">
        <f t="shared" si="14"/>
        <v>1</v>
      </c>
      <c r="K76" s="14">
        <f t="shared" si="15"/>
        <v>0.5</v>
      </c>
      <c r="L76" s="5">
        <f>Data!O71</f>
        <v>0</v>
      </c>
      <c r="M76" s="6">
        <f t="shared" si="16"/>
        <v>0</v>
      </c>
      <c r="N76" s="5">
        <f>Data!P71</f>
        <v>1</v>
      </c>
      <c r="O76" s="6">
        <f t="shared" si="17"/>
        <v>0.5</v>
      </c>
      <c r="P76" s="12">
        <f>Data!X71</f>
        <v>0</v>
      </c>
      <c r="Q76" s="14">
        <f t="shared" si="18"/>
        <v>0</v>
      </c>
      <c r="R76" s="12">
        <f>Data!AA71</f>
        <v>0</v>
      </c>
      <c r="S76" s="14">
        <f t="shared" si="10"/>
        <v>0</v>
      </c>
      <c r="T76" s="48" t="str">
        <f>Data!AV71</f>
        <v>Central</v>
      </c>
    </row>
    <row r="77" spans="1:20" x14ac:dyDescent="0.2">
      <c r="A77" s="3" t="str">
        <f>Data!A72</f>
        <v>Lee</v>
      </c>
      <c r="B77" s="5">
        <f>Data!B72</f>
        <v>46</v>
      </c>
      <c r="C77" s="5">
        <f>Data!R72</f>
        <v>16</v>
      </c>
      <c r="D77" s="5">
        <f>Data!M72</f>
        <v>5</v>
      </c>
      <c r="E77" s="6">
        <f t="shared" si="11"/>
        <v>0.3125</v>
      </c>
      <c r="F77" s="5">
        <f>Data!N72</f>
        <v>6</v>
      </c>
      <c r="G77" s="6">
        <f t="shared" si="12"/>
        <v>0.375</v>
      </c>
      <c r="H77" s="12">
        <f>Data!Z72</f>
        <v>2</v>
      </c>
      <c r="I77" s="14">
        <f t="shared" si="13"/>
        <v>0.125</v>
      </c>
      <c r="J77" s="31">
        <f t="shared" si="14"/>
        <v>13</v>
      </c>
      <c r="K77" s="14">
        <f t="shared" si="15"/>
        <v>0.8125</v>
      </c>
      <c r="L77" s="5">
        <f>Data!O72</f>
        <v>0</v>
      </c>
      <c r="M77" s="6">
        <f t="shared" si="16"/>
        <v>0</v>
      </c>
      <c r="N77" s="5">
        <f>Data!P72</f>
        <v>3</v>
      </c>
      <c r="O77" s="6">
        <f t="shared" si="17"/>
        <v>0.1875</v>
      </c>
      <c r="P77" s="12">
        <f>Data!X72</f>
        <v>0</v>
      </c>
      <c r="Q77" s="14">
        <f t="shared" si="18"/>
        <v>0</v>
      </c>
      <c r="R77" s="12">
        <f>Data!AA72</f>
        <v>0</v>
      </c>
      <c r="S77" s="14">
        <f t="shared" si="10"/>
        <v>0</v>
      </c>
      <c r="T77" s="48" t="str">
        <f>Data!AV72</f>
        <v>Western</v>
      </c>
    </row>
    <row r="78" spans="1:20" x14ac:dyDescent="0.2">
      <c r="A78" s="3" t="str">
        <f>Data!A73</f>
        <v>Lexington</v>
      </c>
      <c r="B78" s="5">
        <f>Data!B73</f>
        <v>0</v>
      </c>
      <c r="C78" s="5">
        <f>Data!R73</f>
        <v>0</v>
      </c>
      <c r="D78" s="5">
        <f>Data!M73</f>
        <v>0</v>
      </c>
      <c r="E78" s="6">
        <f t="shared" si="11"/>
        <v>0</v>
      </c>
      <c r="F78" s="5">
        <f>Data!N73</f>
        <v>0</v>
      </c>
      <c r="G78" s="6">
        <f t="shared" si="12"/>
        <v>0</v>
      </c>
      <c r="H78" s="12">
        <f>Data!Z73</f>
        <v>0</v>
      </c>
      <c r="I78" s="14">
        <f t="shared" si="13"/>
        <v>0</v>
      </c>
      <c r="J78" s="31">
        <f t="shared" si="14"/>
        <v>0</v>
      </c>
      <c r="K78" s="14">
        <f t="shared" si="15"/>
        <v>0</v>
      </c>
      <c r="L78" s="5">
        <f>Data!O73</f>
        <v>0</v>
      </c>
      <c r="M78" s="6">
        <f t="shared" si="16"/>
        <v>0</v>
      </c>
      <c r="N78" s="5">
        <f>Data!P73</f>
        <v>0</v>
      </c>
      <c r="O78" s="6">
        <f t="shared" si="17"/>
        <v>0</v>
      </c>
      <c r="P78" s="12">
        <f>Data!X73</f>
        <v>0</v>
      </c>
      <c r="Q78" s="14">
        <f t="shared" si="18"/>
        <v>0</v>
      </c>
      <c r="R78" s="12">
        <f>Data!AA73</f>
        <v>0</v>
      </c>
      <c r="S78" s="14">
        <f t="shared" si="10"/>
        <v>0</v>
      </c>
      <c r="T78" s="48" t="str">
        <f>Data!AV73</f>
        <v>Piedmont</v>
      </c>
    </row>
    <row r="79" spans="1:20" x14ac:dyDescent="0.2">
      <c r="A79" s="3" t="str">
        <f>Data!A74</f>
        <v>Loudoun</v>
      </c>
      <c r="B79" s="5">
        <f>Data!B74</f>
        <v>48</v>
      </c>
      <c r="C79" s="5">
        <f>Data!R74</f>
        <v>27</v>
      </c>
      <c r="D79" s="5">
        <f>Data!M74</f>
        <v>11</v>
      </c>
      <c r="E79" s="6">
        <f t="shared" si="11"/>
        <v>0.40740740740740738</v>
      </c>
      <c r="F79" s="5">
        <f>Data!N74</f>
        <v>3</v>
      </c>
      <c r="G79" s="6">
        <f t="shared" si="12"/>
        <v>0.1111111111111111</v>
      </c>
      <c r="H79" s="12">
        <f>Data!Z74</f>
        <v>2</v>
      </c>
      <c r="I79" s="14">
        <f t="shared" si="13"/>
        <v>7.407407407407407E-2</v>
      </c>
      <c r="J79" s="31">
        <f t="shared" si="14"/>
        <v>16</v>
      </c>
      <c r="K79" s="14">
        <f t="shared" si="15"/>
        <v>0.59259259259259256</v>
      </c>
      <c r="L79" s="5">
        <f>Data!O74</f>
        <v>0</v>
      </c>
      <c r="M79" s="6">
        <f t="shared" si="16"/>
        <v>0</v>
      </c>
      <c r="N79" s="5">
        <f>Data!P74</f>
        <v>11</v>
      </c>
      <c r="O79" s="6">
        <f t="shared" si="17"/>
        <v>0.40740740740740738</v>
      </c>
      <c r="P79" s="12">
        <f>Data!X74</f>
        <v>0</v>
      </c>
      <c r="Q79" s="14">
        <f t="shared" si="18"/>
        <v>0</v>
      </c>
      <c r="R79" s="12">
        <f>Data!AA74</f>
        <v>0</v>
      </c>
      <c r="S79" s="14">
        <f t="shared" si="10"/>
        <v>0</v>
      </c>
      <c r="T79" s="48" t="str">
        <f>Data!AV74</f>
        <v>Northern</v>
      </c>
    </row>
    <row r="80" spans="1:20" x14ac:dyDescent="0.2">
      <c r="A80" s="3" t="str">
        <f>Data!A75</f>
        <v>Louisa</v>
      </c>
      <c r="B80" s="5">
        <f>Data!B75</f>
        <v>32</v>
      </c>
      <c r="C80" s="5">
        <f>Data!R75</f>
        <v>19</v>
      </c>
      <c r="D80" s="5">
        <f>Data!M75</f>
        <v>3</v>
      </c>
      <c r="E80" s="6">
        <f t="shared" si="11"/>
        <v>0.15789473684210525</v>
      </c>
      <c r="F80" s="5">
        <f>Data!N75</f>
        <v>4</v>
      </c>
      <c r="G80" s="6">
        <f t="shared" si="12"/>
        <v>0.21052631578947367</v>
      </c>
      <c r="H80" s="12">
        <f>Data!Z75</f>
        <v>5</v>
      </c>
      <c r="I80" s="14">
        <f t="shared" si="13"/>
        <v>0.26315789473684209</v>
      </c>
      <c r="J80" s="31">
        <f t="shared" si="14"/>
        <v>12</v>
      </c>
      <c r="K80" s="14">
        <f t="shared" si="15"/>
        <v>0.63157894736842102</v>
      </c>
      <c r="L80" s="5">
        <f>Data!O75</f>
        <v>0</v>
      </c>
      <c r="M80" s="6">
        <f t="shared" si="16"/>
        <v>0</v>
      </c>
      <c r="N80" s="5">
        <f>Data!P75</f>
        <v>7</v>
      </c>
      <c r="O80" s="6">
        <f t="shared" si="17"/>
        <v>0.36842105263157893</v>
      </c>
      <c r="P80" s="12">
        <f>Data!X75</f>
        <v>0</v>
      </c>
      <c r="Q80" s="14">
        <f t="shared" si="18"/>
        <v>0</v>
      </c>
      <c r="R80" s="12">
        <f>Data!AA75</f>
        <v>0</v>
      </c>
      <c r="S80" s="14">
        <f t="shared" si="10"/>
        <v>0</v>
      </c>
      <c r="T80" s="48" t="str">
        <f>Data!AV75</f>
        <v>Northern</v>
      </c>
    </row>
    <row r="81" spans="1:20" x14ac:dyDescent="0.2">
      <c r="A81" s="3" t="str">
        <f>Data!A76</f>
        <v>Lunenburg</v>
      </c>
      <c r="B81" s="5">
        <f>Data!B76</f>
        <v>10</v>
      </c>
      <c r="C81" s="5">
        <f>Data!R76</f>
        <v>9</v>
      </c>
      <c r="D81" s="5">
        <f>Data!M76</f>
        <v>3</v>
      </c>
      <c r="E81" s="6">
        <f t="shared" si="11"/>
        <v>0.33333333333333331</v>
      </c>
      <c r="F81" s="5">
        <f>Data!N76</f>
        <v>0</v>
      </c>
      <c r="G81" s="6">
        <f t="shared" si="12"/>
        <v>0</v>
      </c>
      <c r="H81" s="12">
        <f>Data!Z76</f>
        <v>5</v>
      </c>
      <c r="I81" s="14">
        <f t="shared" si="13"/>
        <v>0.55555555555555558</v>
      </c>
      <c r="J81" s="31">
        <f t="shared" si="14"/>
        <v>8</v>
      </c>
      <c r="K81" s="14">
        <f t="shared" si="15"/>
        <v>0.88888888888888884</v>
      </c>
      <c r="L81" s="5">
        <f>Data!O76</f>
        <v>1</v>
      </c>
      <c r="M81" s="6">
        <f t="shared" si="16"/>
        <v>0.1111111111111111</v>
      </c>
      <c r="N81" s="5">
        <f>Data!P76</f>
        <v>0</v>
      </c>
      <c r="O81" s="6">
        <f t="shared" si="17"/>
        <v>0</v>
      </c>
      <c r="P81" s="12">
        <f>Data!X76</f>
        <v>0</v>
      </c>
      <c r="Q81" s="14">
        <f t="shared" si="18"/>
        <v>0</v>
      </c>
      <c r="R81" s="12">
        <f>Data!AA76</f>
        <v>0</v>
      </c>
      <c r="S81" s="14">
        <f t="shared" si="10"/>
        <v>0</v>
      </c>
      <c r="T81" s="48" t="str">
        <f>Data!AV76</f>
        <v>Central</v>
      </c>
    </row>
    <row r="82" spans="1:20" x14ac:dyDescent="0.2">
      <c r="A82" s="3" t="str">
        <f>Data!A77</f>
        <v>Lynchburg</v>
      </c>
      <c r="B82" s="5">
        <f>Data!B77</f>
        <v>134</v>
      </c>
      <c r="C82" s="5">
        <f>Data!R77</f>
        <v>68</v>
      </c>
      <c r="D82" s="5">
        <f>Data!M77</f>
        <v>14</v>
      </c>
      <c r="E82" s="6">
        <f t="shared" si="11"/>
        <v>0.20588235294117646</v>
      </c>
      <c r="F82" s="5">
        <f>Data!N77</f>
        <v>33</v>
      </c>
      <c r="G82" s="6">
        <f t="shared" si="12"/>
        <v>0.48529411764705882</v>
      </c>
      <c r="H82" s="12">
        <f>Data!Z77</f>
        <v>5</v>
      </c>
      <c r="I82" s="14">
        <f t="shared" si="13"/>
        <v>7.3529411764705885E-2</v>
      </c>
      <c r="J82" s="31">
        <f t="shared" si="14"/>
        <v>52</v>
      </c>
      <c r="K82" s="14">
        <f t="shared" si="15"/>
        <v>0.76470588235294112</v>
      </c>
      <c r="L82" s="5">
        <f>Data!O77</f>
        <v>1</v>
      </c>
      <c r="M82" s="6">
        <f t="shared" si="16"/>
        <v>1.4705882352941176E-2</v>
      </c>
      <c r="N82" s="5">
        <f>Data!P77</f>
        <v>15</v>
      </c>
      <c r="O82" s="6">
        <f t="shared" si="17"/>
        <v>0.22058823529411764</v>
      </c>
      <c r="P82" s="12">
        <f>Data!X77</f>
        <v>0</v>
      </c>
      <c r="Q82" s="14">
        <f t="shared" si="18"/>
        <v>0</v>
      </c>
      <c r="R82" s="12">
        <f>Data!AA77</f>
        <v>0</v>
      </c>
      <c r="S82" s="14">
        <f t="shared" si="10"/>
        <v>0</v>
      </c>
      <c r="T82" s="48" t="str">
        <f>Data!AV77</f>
        <v>Piedmont</v>
      </c>
    </row>
    <row r="83" spans="1:20" x14ac:dyDescent="0.2">
      <c r="A83" s="3" t="str">
        <f>Data!A78</f>
        <v>Madison</v>
      </c>
      <c r="B83" s="5">
        <f>Data!B78</f>
        <v>47</v>
      </c>
      <c r="C83" s="5">
        <f>Data!R78</f>
        <v>21</v>
      </c>
      <c r="D83" s="5">
        <f>Data!M78</f>
        <v>6</v>
      </c>
      <c r="E83" s="6">
        <f t="shared" si="11"/>
        <v>0.2857142857142857</v>
      </c>
      <c r="F83" s="5">
        <f>Data!N78</f>
        <v>8</v>
      </c>
      <c r="G83" s="6">
        <f t="shared" si="12"/>
        <v>0.38095238095238093</v>
      </c>
      <c r="H83" s="12">
        <f>Data!Z78</f>
        <v>0</v>
      </c>
      <c r="I83" s="14">
        <f t="shared" si="13"/>
        <v>0</v>
      </c>
      <c r="J83" s="31">
        <f t="shared" si="14"/>
        <v>14</v>
      </c>
      <c r="K83" s="14">
        <f t="shared" si="15"/>
        <v>0.66666666666666663</v>
      </c>
      <c r="L83" s="5">
        <f>Data!O78</f>
        <v>0</v>
      </c>
      <c r="M83" s="6">
        <f t="shared" si="16"/>
        <v>0</v>
      </c>
      <c r="N83" s="5">
        <f>Data!P78</f>
        <v>7</v>
      </c>
      <c r="O83" s="6">
        <f t="shared" si="17"/>
        <v>0.33333333333333331</v>
      </c>
      <c r="P83" s="12">
        <f>Data!X78</f>
        <v>0</v>
      </c>
      <c r="Q83" s="14">
        <f t="shared" si="18"/>
        <v>0</v>
      </c>
      <c r="R83" s="12">
        <f>Data!AA78</f>
        <v>0</v>
      </c>
      <c r="S83" s="14">
        <f t="shared" si="10"/>
        <v>0</v>
      </c>
      <c r="T83" s="48" t="str">
        <f>Data!AV78</f>
        <v>Northern</v>
      </c>
    </row>
    <row r="84" spans="1:20" x14ac:dyDescent="0.2">
      <c r="A84" s="3" t="str">
        <f>Data!A79</f>
        <v>Manassas</v>
      </c>
      <c r="B84" s="5">
        <f>Data!B79</f>
        <v>19</v>
      </c>
      <c r="C84" s="5">
        <f>Data!R79</f>
        <v>8</v>
      </c>
      <c r="D84" s="5">
        <f>Data!M79</f>
        <v>0</v>
      </c>
      <c r="E84" s="6">
        <f t="shared" si="11"/>
        <v>0</v>
      </c>
      <c r="F84" s="5">
        <f>Data!N79</f>
        <v>4</v>
      </c>
      <c r="G84" s="6">
        <f t="shared" si="12"/>
        <v>0.5</v>
      </c>
      <c r="H84" s="12">
        <f>Data!Z79</f>
        <v>1</v>
      </c>
      <c r="I84" s="14">
        <f t="shared" si="13"/>
        <v>0.125</v>
      </c>
      <c r="J84" s="31">
        <f t="shared" si="14"/>
        <v>5</v>
      </c>
      <c r="K84" s="14">
        <f t="shared" si="15"/>
        <v>0.625</v>
      </c>
      <c r="L84" s="5">
        <f>Data!O79</f>
        <v>1</v>
      </c>
      <c r="M84" s="6">
        <f t="shared" si="16"/>
        <v>0.125</v>
      </c>
      <c r="N84" s="5">
        <f>Data!P79</f>
        <v>2</v>
      </c>
      <c r="O84" s="6">
        <f t="shared" si="17"/>
        <v>0.25</v>
      </c>
      <c r="P84" s="12">
        <f>Data!X79</f>
        <v>0</v>
      </c>
      <c r="Q84" s="14">
        <f t="shared" si="18"/>
        <v>0</v>
      </c>
      <c r="R84" s="12">
        <f>Data!AA79</f>
        <v>0</v>
      </c>
      <c r="S84" s="14">
        <f t="shared" si="10"/>
        <v>0</v>
      </c>
      <c r="T84" s="48" t="str">
        <f>Data!AV79</f>
        <v>Northern</v>
      </c>
    </row>
    <row r="85" spans="1:20" x14ac:dyDescent="0.2">
      <c r="A85" s="3" t="str">
        <f>Data!A80</f>
        <v>Manassas Park</v>
      </c>
      <c r="B85" s="5">
        <f>Data!B80</f>
        <v>4</v>
      </c>
      <c r="C85" s="5">
        <f>Data!R80</f>
        <v>0</v>
      </c>
      <c r="D85" s="5">
        <f>Data!M80</f>
        <v>0</v>
      </c>
      <c r="E85" s="6">
        <f t="shared" si="11"/>
        <v>0</v>
      </c>
      <c r="F85" s="5">
        <f>Data!N80</f>
        <v>0</v>
      </c>
      <c r="G85" s="6">
        <f t="shared" si="12"/>
        <v>0</v>
      </c>
      <c r="H85" s="12">
        <f>Data!Z80</f>
        <v>0</v>
      </c>
      <c r="I85" s="14">
        <f t="shared" si="13"/>
        <v>0</v>
      </c>
      <c r="J85" s="31">
        <f t="shared" si="14"/>
        <v>0</v>
      </c>
      <c r="K85" s="14">
        <f t="shared" si="15"/>
        <v>0</v>
      </c>
      <c r="L85" s="5">
        <f>Data!O80</f>
        <v>0</v>
      </c>
      <c r="M85" s="6">
        <f t="shared" si="16"/>
        <v>0</v>
      </c>
      <c r="N85" s="5">
        <f>Data!P80</f>
        <v>0</v>
      </c>
      <c r="O85" s="6">
        <f t="shared" si="17"/>
        <v>0</v>
      </c>
      <c r="P85" s="12">
        <f>Data!X80</f>
        <v>0</v>
      </c>
      <c r="Q85" s="14">
        <f t="shared" si="18"/>
        <v>0</v>
      </c>
      <c r="R85" s="12">
        <f>Data!AA80</f>
        <v>0</v>
      </c>
      <c r="S85" s="14">
        <f t="shared" si="10"/>
        <v>0</v>
      </c>
      <c r="T85" s="48" t="str">
        <f>Data!AV80</f>
        <v>Northern</v>
      </c>
    </row>
    <row r="86" spans="1:20" x14ac:dyDescent="0.2">
      <c r="A86" s="3" t="str">
        <f>Data!A81</f>
        <v>Martinsville</v>
      </c>
      <c r="B86" s="5">
        <f>Data!B81</f>
        <v>0</v>
      </c>
      <c r="C86" s="5">
        <f>Data!R81</f>
        <v>0</v>
      </c>
      <c r="D86" s="5">
        <f>Data!M81</f>
        <v>0</v>
      </c>
      <c r="E86" s="6">
        <f t="shared" si="11"/>
        <v>0</v>
      </c>
      <c r="F86" s="5">
        <f>Data!N81</f>
        <v>0</v>
      </c>
      <c r="G86" s="6">
        <f t="shared" si="12"/>
        <v>0</v>
      </c>
      <c r="H86" s="12">
        <f>Data!Z81</f>
        <v>0</v>
      </c>
      <c r="I86" s="14">
        <f t="shared" si="13"/>
        <v>0</v>
      </c>
      <c r="J86" s="31">
        <f t="shared" si="14"/>
        <v>0</v>
      </c>
      <c r="K86" s="14">
        <f t="shared" si="15"/>
        <v>0</v>
      </c>
      <c r="L86" s="5">
        <f>Data!O81</f>
        <v>0</v>
      </c>
      <c r="M86" s="6">
        <f t="shared" si="16"/>
        <v>0</v>
      </c>
      <c r="N86" s="5">
        <f>Data!P81</f>
        <v>0</v>
      </c>
      <c r="O86" s="6">
        <f t="shared" si="17"/>
        <v>0</v>
      </c>
      <c r="P86" s="12">
        <f>Data!X81</f>
        <v>0</v>
      </c>
      <c r="Q86" s="14">
        <f t="shared" si="18"/>
        <v>0</v>
      </c>
      <c r="R86" s="12">
        <f>Data!AA81</f>
        <v>0</v>
      </c>
      <c r="S86" s="14">
        <f t="shared" si="10"/>
        <v>0</v>
      </c>
      <c r="T86" s="48" t="str">
        <f>Data!AV81</f>
        <v>Piedmont</v>
      </c>
    </row>
    <row r="87" spans="1:20" x14ac:dyDescent="0.2">
      <c r="A87" s="3" t="str">
        <f>Data!A82</f>
        <v>Mathews</v>
      </c>
      <c r="B87" s="5">
        <f>Data!B82</f>
        <v>8</v>
      </c>
      <c r="C87" s="5">
        <f>Data!R82</f>
        <v>3</v>
      </c>
      <c r="D87" s="5">
        <f>Data!M82</f>
        <v>0</v>
      </c>
      <c r="E87" s="6">
        <f t="shared" si="11"/>
        <v>0</v>
      </c>
      <c r="F87" s="5">
        <f>Data!N82</f>
        <v>0</v>
      </c>
      <c r="G87" s="6">
        <f t="shared" si="12"/>
        <v>0</v>
      </c>
      <c r="H87" s="12">
        <f>Data!Z82</f>
        <v>3</v>
      </c>
      <c r="I87" s="14">
        <f t="shared" si="13"/>
        <v>1</v>
      </c>
      <c r="J87" s="31">
        <f t="shared" si="14"/>
        <v>3</v>
      </c>
      <c r="K87" s="14">
        <f t="shared" si="15"/>
        <v>1</v>
      </c>
      <c r="L87" s="5">
        <f>Data!O82</f>
        <v>0</v>
      </c>
      <c r="M87" s="6">
        <f t="shared" si="16"/>
        <v>0</v>
      </c>
      <c r="N87" s="5">
        <f>Data!P82</f>
        <v>0</v>
      </c>
      <c r="O87" s="6">
        <f t="shared" si="17"/>
        <v>0</v>
      </c>
      <c r="P87" s="12">
        <f>Data!X82</f>
        <v>0</v>
      </c>
      <c r="Q87" s="14">
        <f t="shared" si="18"/>
        <v>0</v>
      </c>
      <c r="R87" s="12">
        <f>Data!AA82</f>
        <v>0</v>
      </c>
      <c r="S87" s="14">
        <f t="shared" si="10"/>
        <v>0</v>
      </c>
      <c r="T87" s="48" t="str">
        <f>Data!AV82</f>
        <v>Eastern</v>
      </c>
    </row>
    <row r="88" spans="1:20" x14ac:dyDescent="0.2">
      <c r="A88" s="3" t="str">
        <f>Data!A83</f>
        <v>Mecklenburg</v>
      </c>
      <c r="B88" s="5">
        <f>Data!B83</f>
        <v>12</v>
      </c>
      <c r="C88" s="5">
        <f>Data!R83</f>
        <v>19</v>
      </c>
      <c r="D88" s="5">
        <f>Data!M83</f>
        <v>9</v>
      </c>
      <c r="E88" s="6">
        <f t="shared" si="11"/>
        <v>0.47368421052631576</v>
      </c>
      <c r="F88" s="5">
        <f>Data!N83</f>
        <v>3</v>
      </c>
      <c r="G88" s="6">
        <f t="shared" si="12"/>
        <v>0.15789473684210525</v>
      </c>
      <c r="H88" s="12">
        <f>Data!Z83</f>
        <v>3</v>
      </c>
      <c r="I88" s="14">
        <f t="shared" si="13"/>
        <v>0.15789473684210525</v>
      </c>
      <c r="J88" s="31">
        <f t="shared" si="14"/>
        <v>15</v>
      </c>
      <c r="K88" s="14">
        <f t="shared" si="15"/>
        <v>0.78947368421052633</v>
      </c>
      <c r="L88" s="5">
        <f>Data!O83</f>
        <v>0</v>
      </c>
      <c r="M88" s="6">
        <f t="shared" si="16"/>
        <v>0</v>
      </c>
      <c r="N88" s="5">
        <f>Data!P83</f>
        <v>4</v>
      </c>
      <c r="O88" s="6">
        <f t="shared" si="17"/>
        <v>0.21052631578947367</v>
      </c>
      <c r="P88" s="12">
        <f>Data!X83</f>
        <v>0</v>
      </c>
      <c r="Q88" s="14">
        <f t="shared" si="18"/>
        <v>0</v>
      </c>
      <c r="R88" s="12">
        <f>Data!AA83</f>
        <v>0</v>
      </c>
      <c r="S88" s="14">
        <f t="shared" si="10"/>
        <v>0</v>
      </c>
      <c r="T88" s="48" t="str">
        <f>Data!AV83</f>
        <v>Piedmont</v>
      </c>
    </row>
    <row r="89" spans="1:20" x14ac:dyDescent="0.2">
      <c r="A89" s="3" t="str">
        <f>Data!A84</f>
        <v>Middlesex</v>
      </c>
      <c r="B89" s="5">
        <f>Data!B84</f>
        <v>8</v>
      </c>
      <c r="C89" s="5">
        <f>Data!R84</f>
        <v>1</v>
      </c>
      <c r="D89" s="5">
        <f>Data!M84</f>
        <v>0</v>
      </c>
      <c r="E89" s="6">
        <f t="shared" si="11"/>
        <v>0</v>
      </c>
      <c r="F89" s="5">
        <f>Data!N84</f>
        <v>0</v>
      </c>
      <c r="G89" s="6">
        <f t="shared" si="12"/>
        <v>0</v>
      </c>
      <c r="H89" s="12">
        <f>Data!Z84</f>
        <v>0</v>
      </c>
      <c r="I89" s="14">
        <f t="shared" si="13"/>
        <v>0</v>
      </c>
      <c r="J89" s="31">
        <f t="shared" si="14"/>
        <v>0</v>
      </c>
      <c r="K89" s="14">
        <f t="shared" si="15"/>
        <v>0</v>
      </c>
      <c r="L89" s="5">
        <f>Data!O84</f>
        <v>0</v>
      </c>
      <c r="M89" s="6">
        <f t="shared" si="16"/>
        <v>0</v>
      </c>
      <c r="N89" s="5">
        <f>Data!P84</f>
        <v>1</v>
      </c>
      <c r="O89" s="6">
        <f t="shared" si="17"/>
        <v>1</v>
      </c>
      <c r="P89" s="12">
        <f>Data!X84</f>
        <v>0</v>
      </c>
      <c r="Q89" s="14">
        <f t="shared" si="18"/>
        <v>0</v>
      </c>
      <c r="R89" s="12">
        <f>Data!AA84</f>
        <v>0</v>
      </c>
      <c r="S89" s="14">
        <f t="shared" si="10"/>
        <v>0</v>
      </c>
      <c r="T89" s="48" t="str">
        <f>Data!AV84</f>
        <v>Central</v>
      </c>
    </row>
    <row r="90" spans="1:20" x14ac:dyDescent="0.2">
      <c r="A90" s="3" t="str">
        <f>Data!A85</f>
        <v>Montgomery</v>
      </c>
      <c r="B90" s="5">
        <f>Data!B85</f>
        <v>33</v>
      </c>
      <c r="C90" s="5">
        <f>Data!R85</f>
        <v>14</v>
      </c>
      <c r="D90" s="5">
        <f>Data!M85</f>
        <v>2</v>
      </c>
      <c r="E90" s="6">
        <f t="shared" si="11"/>
        <v>0.14285714285714285</v>
      </c>
      <c r="F90" s="5">
        <f>Data!N85</f>
        <v>8</v>
      </c>
      <c r="G90" s="6">
        <f t="shared" si="12"/>
        <v>0.5714285714285714</v>
      </c>
      <c r="H90" s="12">
        <f>Data!Z85</f>
        <v>4</v>
      </c>
      <c r="I90" s="14">
        <f t="shared" si="13"/>
        <v>0.2857142857142857</v>
      </c>
      <c r="J90" s="31">
        <f t="shared" si="14"/>
        <v>14</v>
      </c>
      <c r="K90" s="14">
        <f t="shared" si="15"/>
        <v>1</v>
      </c>
      <c r="L90" s="5">
        <f>Data!O85</f>
        <v>0</v>
      </c>
      <c r="M90" s="6">
        <f t="shared" si="16"/>
        <v>0</v>
      </c>
      <c r="N90" s="5">
        <f>Data!P85</f>
        <v>0</v>
      </c>
      <c r="O90" s="6">
        <f t="shared" si="17"/>
        <v>0</v>
      </c>
      <c r="P90" s="12">
        <f>Data!X85</f>
        <v>0</v>
      </c>
      <c r="Q90" s="14">
        <f t="shared" si="18"/>
        <v>0</v>
      </c>
      <c r="R90" s="12">
        <f>Data!AA85</f>
        <v>0</v>
      </c>
      <c r="S90" s="14">
        <f t="shared" si="10"/>
        <v>0</v>
      </c>
      <c r="T90" s="48" t="str">
        <f>Data!AV85</f>
        <v>Western</v>
      </c>
    </row>
    <row r="91" spans="1:20" x14ac:dyDescent="0.2">
      <c r="A91" s="3" t="str">
        <f>Data!A86</f>
        <v>Nelson</v>
      </c>
      <c r="B91" s="5">
        <f>Data!B86</f>
        <v>14</v>
      </c>
      <c r="C91" s="5">
        <f>Data!R86</f>
        <v>11</v>
      </c>
      <c r="D91" s="5">
        <f>Data!M86</f>
        <v>2</v>
      </c>
      <c r="E91" s="6">
        <f t="shared" si="11"/>
        <v>0.18181818181818182</v>
      </c>
      <c r="F91" s="5">
        <f>Data!N86</f>
        <v>2</v>
      </c>
      <c r="G91" s="6">
        <f t="shared" si="12"/>
        <v>0.18181818181818182</v>
      </c>
      <c r="H91" s="12">
        <f>Data!Z86</f>
        <v>5</v>
      </c>
      <c r="I91" s="14">
        <f t="shared" si="13"/>
        <v>0.45454545454545453</v>
      </c>
      <c r="J91" s="31">
        <f t="shared" si="14"/>
        <v>9</v>
      </c>
      <c r="K91" s="14">
        <f t="shared" si="15"/>
        <v>0.81818181818181823</v>
      </c>
      <c r="L91" s="5">
        <f>Data!O86</f>
        <v>0</v>
      </c>
      <c r="M91" s="6">
        <f t="shared" si="16"/>
        <v>0</v>
      </c>
      <c r="N91" s="5">
        <f>Data!P86</f>
        <v>2</v>
      </c>
      <c r="O91" s="6">
        <f t="shared" si="17"/>
        <v>0.18181818181818182</v>
      </c>
      <c r="P91" s="12">
        <f>Data!X86</f>
        <v>0</v>
      </c>
      <c r="Q91" s="14">
        <f t="shared" si="18"/>
        <v>0</v>
      </c>
      <c r="R91" s="12">
        <f>Data!AA86</f>
        <v>0</v>
      </c>
      <c r="S91" s="14">
        <f t="shared" si="10"/>
        <v>0</v>
      </c>
      <c r="T91" s="48" t="str">
        <f>Data!AV86</f>
        <v>Piedmont</v>
      </c>
    </row>
    <row r="92" spans="1:20" x14ac:dyDescent="0.2">
      <c r="A92" s="3" t="str">
        <f>Data!A87</f>
        <v>New Kent</v>
      </c>
      <c r="B92" s="5">
        <f>Data!B87</f>
        <v>1</v>
      </c>
      <c r="C92" s="5">
        <f>Data!R87</f>
        <v>7</v>
      </c>
      <c r="D92" s="5">
        <f>Data!M87</f>
        <v>0</v>
      </c>
      <c r="E92" s="6">
        <f t="shared" si="11"/>
        <v>0</v>
      </c>
      <c r="F92" s="5">
        <f>Data!N87</f>
        <v>6</v>
      </c>
      <c r="G92" s="6">
        <f t="shared" si="12"/>
        <v>0.8571428571428571</v>
      </c>
      <c r="H92" s="12">
        <f>Data!Z87</f>
        <v>0</v>
      </c>
      <c r="I92" s="14">
        <f t="shared" si="13"/>
        <v>0</v>
      </c>
      <c r="J92" s="31">
        <f t="shared" si="14"/>
        <v>6</v>
      </c>
      <c r="K92" s="14">
        <f t="shared" si="15"/>
        <v>0.8571428571428571</v>
      </c>
      <c r="L92" s="5">
        <f>Data!O87</f>
        <v>0</v>
      </c>
      <c r="M92" s="6">
        <f t="shared" si="16"/>
        <v>0</v>
      </c>
      <c r="N92" s="5">
        <f>Data!P87</f>
        <v>1</v>
      </c>
      <c r="O92" s="6">
        <f t="shared" si="17"/>
        <v>0.14285714285714285</v>
      </c>
      <c r="P92" s="12">
        <f>Data!X87</f>
        <v>0</v>
      </c>
      <c r="Q92" s="14">
        <f t="shared" si="18"/>
        <v>0</v>
      </c>
      <c r="R92" s="12">
        <f>Data!AA87</f>
        <v>0</v>
      </c>
      <c r="S92" s="14">
        <f t="shared" si="10"/>
        <v>0</v>
      </c>
      <c r="T92" s="48" t="str">
        <f>Data!AV87</f>
        <v>Central</v>
      </c>
    </row>
    <row r="93" spans="1:20" x14ac:dyDescent="0.2">
      <c r="A93" s="3" t="str">
        <f>Data!A88</f>
        <v>Newport News</v>
      </c>
      <c r="B93" s="5">
        <f>Data!B88</f>
        <v>154</v>
      </c>
      <c r="C93" s="5">
        <f>Data!R88</f>
        <v>81</v>
      </c>
      <c r="D93" s="5">
        <f>Data!M88</f>
        <v>24</v>
      </c>
      <c r="E93" s="6">
        <f t="shared" si="11"/>
        <v>0.29629629629629628</v>
      </c>
      <c r="F93" s="5">
        <f>Data!N88</f>
        <v>19</v>
      </c>
      <c r="G93" s="6">
        <f t="shared" si="12"/>
        <v>0.23456790123456789</v>
      </c>
      <c r="H93" s="12">
        <f>Data!Z88</f>
        <v>16</v>
      </c>
      <c r="I93" s="14">
        <f t="shared" si="13"/>
        <v>0.19753086419753085</v>
      </c>
      <c r="J93" s="31">
        <f t="shared" si="14"/>
        <v>59</v>
      </c>
      <c r="K93" s="14">
        <f t="shared" si="15"/>
        <v>0.72839506172839508</v>
      </c>
      <c r="L93" s="5">
        <f>Data!O88</f>
        <v>4</v>
      </c>
      <c r="M93" s="6">
        <f t="shared" si="16"/>
        <v>4.9382716049382713E-2</v>
      </c>
      <c r="N93" s="5">
        <f>Data!P88</f>
        <v>17</v>
      </c>
      <c r="O93" s="6">
        <f t="shared" si="17"/>
        <v>0.20987654320987653</v>
      </c>
      <c r="P93" s="12">
        <f>Data!X88</f>
        <v>0</v>
      </c>
      <c r="Q93" s="14">
        <f t="shared" si="18"/>
        <v>0</v>
      </c>
      <c r="R93" s="12">
        <f>Data!AA88</f>
        <v>1</v>
      </c>
      <c r="S93" s="14">
        <f t="shared" si="10"/>
        <v>1.2345679012345678E-2</v>
      </c>
      <c r="T93" s="48" t="str">
        <f>Data!AV88</f>
        <v>Eastern</v>
      </c>
    </row>
    <row r="94" spans="1:20" x14ac:dyDescent="0.2">
      <c r="A94" s="3" t="str">
        <f>Data!A89</f>
        <v>Norfolk</v>
      </c>
      <c r="B94" s="5">
        <f>Data!B89</f>
        <v>236</v>
      </c>
      <c r="C94" s="5">
        <f>Data!R89</f>
        <v>74</v>
      </c>
      <c r="D94" s="5">
        <f>Data!M89</f>
        <v>29</v>
      </c>
      <c r="E94" s="6">
        <f t="shared" si="11"/>
        <v>0.39189189189189189</v>
      </c>
      <c r="F94" s="5">
        <f>Data!N89</f>
        <v>16</v>
      </c>
      <c r="G94" s="6">
        <f t="shared" si="12"/>
        <v>0.21621621621621623</v>
      </c>
      <c r="H94" s="12">
        <f>Data!Z89</f>
        <v>17</v>
      </c>
      <c r="I94" s="14">
        <f t="shared" si="13"/>
        <v>0.22972972972972974</v>
      </c>
      <c r="J94" s="31">
        <f t="shared" si="14"/>
        <v>62</v>
      </c>
      <c r="K94" s="14">
        <f t="shared" si="15"/>
        <v>0.83783783783783783</v>
      </c>
      <c r="L94" s="5">
        <f>Data!O89</f>
        <v>0</v>
      </c>
      <c r="M94" s="6">
        <f t="shared" si="16"/>
        <v>0</v>
      </c>
      <c r="N94" s="5">
        <f>Data!P89</f>
        <v>12</v>
      </c>
      <c r="O94" s="6">
        <f t="shared" si="17"/>
        <v>0.16216216216216217</v>
      </c>
      <c r="P94" s="12">
        <f>Data!X89</f>
        <v>0</v>
      </c>
      <c r="Q94" s="14">
        <f t="shared" si="18"/>
        <v>0</v>
      </c>
      <c r="R94" s="12">
        <f>Data!AA89</f>
        <v>0</v>
      </c>
      <c r="S94" s="14">
        <f t="shared" si="10"/>
        <v>0</v>
      </c>
      <c r="T94" s="48" t="str">
        <f>Data!AV89</f>
        <v>Eastern</v>
      </c>
    </row>
    <row r="95" spans="1:20" x14ac:dyDescent="0.2">
      <c r="A95" s="3" t="str">
        <f>Data!A90</f>
        <v>Northampton</v>
      </c>
      <c r="B95" s="5">
        <f>Data!B90</f>
        <v>4</v>
      </c>
      <c r="C95" s="5">
        <f>Data!R90</f>
        <v>2</v>
      </c>
      <c r="D95" s="5">
        <f>Data!M90</f>
        <v>1</v>
      </c>
      <c r="E95" s="6">
        <f t="shared" si="11"/>
        <v>0.5</v>
      </c>
      <c r="F95" s="5">
        <f>Data!N90</f>
        <v>0</v>
      </c>
      <c r="G95" s="6">
        <f t="shared" si="12"/>
        <v>0</v>
      </c>
      <c r="H95" s="12">
        <f>Data!Z90</f>
        <v>0</v>
      </c>
      <c r="I95" s="14">
        <f t="shared" si="13"/>
        <v>0</v>
      </c>
      <c r="J95" s="31">
        <f t="shared" si="14"/>
        <v>1</v>
      </c>
      <c r="K95" s="14">
        <f t="shared" si="15"/>
        <v>0.5</v>
      </c>
      <c r="L95" s="5">
        <f>Data!O90</f>
        <v>0</v>
      </c>
      <c r="M95" s="6">
        <f t="shared" si="16"/>
        <v>0</v>
      </c>
      <c r="N95" s="5">
        <f>Data!P90</f>
        <v>1</v>
      </c>
      <c r="O95" s="6">
        <f t="shared" si="17"/>
        <v>0.5</v>
      </c>
      <c r="P95" s="12">
        <f>Data!X90</f>
        <v>0</v>
      </c>
      <c r="Q95" s="14">
        <f t="shared" si="18"/>
        <v>0</v>
      </c>
      <c r="R95" s="12">
        <f>Data!AA90</f>
        <v>0</v>
      </c>
      <c r="S95" s="14">
        <f t="shared" si="10"/>
        <v>0</v>
      </c>
      <c r="T95" s="48" t="str">
        <f>Data!AV90</f>
        <v>Eastern</v>
      </c>
    </row>
    <row r="96" spans="1:20" x14ac:dyDescent="0.2">
      <c r="A96" s="3" t="str">
        <f>Data!A91</f>
        <v>Northumberland</v>
      </c>
      <c r="B96" s="5">
        <f>Data!B91</f>
        <v>1</v>
      </c>
      <c r="C96" s="5">
        <f>Data!R91</f>
        <v>1</v>
      </c>
      <c r="D96" s="5">
        <f>Data!M91</f>
        <v>0</v>
      </c>
      <c r="E96" s="6">
        <f t="shared" si="11"/>
        <v>0</v>
      </c>
      <c r="F96" s="5">
        <f>Data!N91</f>
        <v>0</v>
      </c>
      <c r="G96" s="6">
        <f t="shared" si="12"/>
        <v>0</v>
      </c>
      <c r="H96" s="12">
        <f>Data!Z91</f>
        <v>1</v>
      </c>
      <c r="I96" s="14">
        <f t="shared" si="13"/>
        <v>1</v>
      </c>
      <c r="J96" s="31">
        <f t="shared" si="14"/>
        <v>1</v>
      </c>
      <c r="K96" s="14">
        <f t="shared" si="15"/>
        <v>1</v>
      </c>
      <c r="L96" s="5">
        <f>Data!O91</f>
        <v>0</v>
      </c>
      <c r="M96" s="6">
        <f t="shared" si="16"/>
        <v>0</v>
      </c>
      <c r="N96" s="5">
        <f>Data!P91</f>
        <v>0</v>
      </c>
      <c r="O96" s="6">
        <f t="shared" si="17"/>
        <v>0</v>
      </c>
      <c r="P96" s="12">
        <f>Data!X91</f>
        <v>0</v>
      </c>
      <c r="Q96" s="14">
        <f t="shared" si="18"/>
        <v>0</v>
      </c>
      <c r="R96" s="12">
        <f>Data!AA91</f>
        <v>0</v>
      </c>
      <c r="S96" s="14">
        <f t="shared" si="10"/>
        <v>0</v>
      </c>
      <c r="T96" s="48" t="str">
        <f>Data!AV91</f>
        <v>Central</v>
      </c>
    </row>
    <row r="97" spans="1:20" x14ac:dyDescent="0.2">
      <c r="A97" s="3" t="str">
        <f>Data!A92</f>
        <v>Norton</v>
      </c>
      <c r="B97" s="5">
        <f>Data!B92</f>
        <v>10</v>
      </c>
      <c r="C97" s="5">
        <f>Data!R92</f>
        <v>3</v>
      </c>
      <c r="D97" s="5">
        <f>Data!M92</f>
        <v>1</v>
      </c>
      <c r="E97" s="6">
        <f t="shared" si="11"/>
        <v>0.33333333333333331</v>
      </c>
      <c r="F97" s="5">
        <f>Data!N92</f>
        <v>2</v>
      </c>
      <c r="G97" s="6">
        <f t="shared" si="12"/>
        <v>0.66666666666666663</v>
      </c>
      <c r="H97" s="12">
        <f>Data!Z92</f>
        <v>0</v>
      </c>
      <c r="I97" s="14">
        <f t="shared" si="13"/>
        <v>0</v>
      </c>
      <c r="J97" s="31">
        <f t="shared" si="14"/>
        <v>3</v>
      </c>
      <c r="K97" s="14">
        <f t="shared" si="15"/>
        <v>1</v>
      </c>
      <c r="L97" s="5">
        <f>Data!O92</f>
        <v>0</v>
      </c>
      <c r="M97" s="6">
        <f t="shared" si="16"/>
        <v>0</v>
      </c>
      <c r="N97" s="5">
        <f>Data!P92</f>
        <v>0</v>
      </c>
      <c r="O97" s="6">
        <f t="shared" si="17"/>
        <v>0</v>
      </c>
      <c r="P97" s="12">
        <f>Data!X92</f>
        <v>0</v>
      </c>
      <c r="Q97" s="14">
        <f t="shared" si="18"/>
        <v>0</v>
      </c>
      <c r="R97" s="12">
        <f>Data!AA92</f>
        <v>0</v>
      </c>
      <c r="S97" s="14">
        <f t="shared" si="10"/>
        <v>0</v>
      </c>
      <c r="T97" s="48" t="str">
        <f>Data!AV92</f>
        <v>Western</v>
      </c>
    </row>
    <row r="98" spans="1:20" x14ac:dyDescent="0.2">
      <c r="A98" s="3" t="str">
        <f>Data!A93</f>
        <v>Nottoway</v>
      </c>
      <c r="B98" s="5">
        <f>Data!B93</f>
        <v>8</v>
      </c>
      <c r="C98" s="5">
        <f>Data!R93</f>
        <v>2</v>
      </c>
      <c r="D98" s="5">
        <f>Data!M93</f>
        <v>0</v>
      </c>
      <c r="E98" s="6">
        <f t="shared" si="11"/>
        <v>0</v>
      </c>
      <c r="F98" s="5">
        <f>Data!N93</f>
        <v>0</v>
      </c>
      <c r="G98" s="6">
        <f t="shared" si="12"/>
        <v>0</v>
      </c>
      <c r="H98" s="12">
        <f>Data!Z93</f>
        <v>0</v>
      </c>
      <c r="I98" s="14">
        <f t="shared" si="13"/>
        <v>0</v>
      </c>
      <c r="J98" s="31">
        <f t="shared" si="14"/>
        <v>0</v>
      </c>
      <c r="K98" s="14">
        <f t="shared" si="15"/>
        <v>0</v>
      </c>
      <c r="L98" s="5">
        <f>Data!O93</f>
        <v>0</v>
      </c>
      <c r="M98" s="6">
        <f t="shared" si="16"/>
        <v>0</v>
      </c>
      <c r="N98" s="5">
        <f>Data!P93</f>
        <v>2</v>
      </c>
      <c r="O98" s="6">
        <f t="shared" si="17"/>
        <v>1</v>
      </c>
      <c r="P98" s="12">
        <f>Data!X93</f>
        <v>0</v>
      </c>
      <c r="Q98" s="14">
        <f t="shared" si="18"/>
        <v>0</v>
      </c>
      <c r="R98" s="12">
        <f>Data!AA93</f>
        <v>0</v>
      </c>
      <c r="S98" s="14">
        <f t="shared" si="10"/>
        <v>0</v>
      </c>
      <c r="T98" s="48" t="str">
        <f>Data!AV93</f>
        <v>Central</v>
      </c>
    </row>
    <row r="99" spans="1:20" x14ac:dyDescent="0.2">
      <c r="A99" s="3" t="str">
        <f>Data!A94</f>
        <v>Orange</v>
      </c>
      <c r="B99" s="5">
        <f>Data!B94</f>
        <v>23</v>
      </c>
      <c r="C99" s="5">
        <f>Data!R94</f>
        <v>21</v>
      </c>
      <c r="D99" s="5">
        <f>Data!M94</f>
        <v>15</v>
      </c>
      <c r="E99" s="6">
        <f t="shared" si="11"/>
        <v>0.7142857142857143</v>
      </c>
      <c r="F99" s="5">
        <f>Data!N94</f>
        <v>2</v>
      </c>
      <c r="G99" s="6">
        <f t="shared" si="12"/>
        <v>9.5238095238095233E-2</v>
      </c>
      <c r="H99" s="12">
        <f>Data!Z94</f>
        <v>3</v>
      </c>
      <c r="I99" s="14">
        <f t="shared" si="13"/>
        <v>0.14285714285714285</v>
      </c>
      <c r="J99" s="31">
        <f t="shared" si="14"/>
        <v>20</v>
      </c>
      <c r="K99" s="14">
        <f t="shared" si="15"/>
        <v>0.95238095238095233</v>
      </c>
      <c r="L99" s="5">
        <f>Data!O94</f>
        <v>0</v>
      </c>
      <c r="M99" s="6">
        <f t="shared" si="16"/>
        <v>0</v>
      </c>
      <c r="N99" s="5">
        <f>Data!P94</f>
        <v>1</v>
      </c>
      <c r="O99" s="6">
        <f t="shared" si="17"/>
        <v>4.7619047619047616E-2</v>
      </c>
      <c r="P99" s="12">
        <f>Data!X94</f>
        <v>0</v>
      </c>
      <c r="Q99" s="14">
        <f t="shared" si="18"/>
        <v>0</v>
      </c>
      <c r="R99" s="12">
        <f>Data!AA94</f>
        <v>0</v>
      </c>
      <c r="S99" s="14">
        <f t="shared" si="10"/>
        <v>0</v>
      </c>
      <c r="T99" s="48" t="str">
        <f>Data!AV94</f>
        <v>Northern</v>
      </c>
    </row>
    <row r="100" spans="1:20" x14ac:dyDescent="0.2">
      <c r="A100" s="3" t="str">
        <f>Data!A95</f>
        <v>Page</v>
      </c>
      <c r="B100" s="5">
        <f>Data!B95</f>
        <v>23</v>
      </c>
      <c r="C100" s="5">
        <f>Data!R95</f>
        <v>12</v>
      </c>
      <c r="D100" s="5">
        <f>Data!M95</f>
        <v>3</v>
      </c>
      <c r="E100" s="6">
        <f t="shared" si="11"/>
        <v>0.25</v>
      </c>
      <c r="F100" s="5">
        <f>Data!N95</f>
        <v>4</v>
      </c>
      <c r="G100" s="6">
        <f t="shared" si="12"/>
        <v>0.33333333333333331</v>
      </c>
      <c r="H100" s="12">
        <f>Data!Z95</f>
        <v>4</v>
      </c>
      <c r="I100" s="14">
        <f t="shared" si="13"/>
        <v>0.33333333333333331</v>
      </c>
      <c r="J100" s="31">
        <f t="shared" si="14"/>
        <v>11</v>
      </c>
      <c r="K100" s="14">
        <f t="shared" si="15"/>
        <v>0.91666666666666663</v>
      </c>
      <c r="L100" s="5">
        <f>Data!O95</f>
        <v>0</v>
      </c>
      <c r="M100" s="6">
        <f t="shared" si="16"/>
        <v>0</v>
      </c>
      <c r="N100" s="5">
        <f>Data!P95</f>
        <v>1</v>
      </c>
      <c r="O100" s="6">
        <f t="shared" si="17"/>
        <v>8.3333333333333329E-2</v>
      </c>
      <c r="P100" s="12">
        <f>Data!X95</f>
        <v>0</v>
      </c>
      <c r="Q100" s="14">
        <f t="shared" si="18"/>
        <v>0</v>
      </c>
      <c r="R100" s="12">
        <f>Data!AA95</f>
        <v>0</v>
      </c>
      <c r="S100" s="14">
        <f t="shared" si="10"/>
        <v>0</v>
      </c>
      <c r="T100" s="48" t="str">
        <f>Data!AV95</f>
        <v>Northern</v>
      </c>
    </row>
    <row r="101" spans="1:20" x14ac:dyDescent="0.2">
      <c r="A101" s="3" t="str">
        <f>Data!A96</f>
        <v>Patrick</v>
      </c>
      <c r="B101" s="5">
        <f>Data!B96</f>
        <v>19</v>
      </c>
      <c r="C101" s="5">
        <f>Data!R96</f>
        <v>8</v>
      </c>
      <c r="D101" s="5">
        <f>Data!M96</f>
        <v>5</v>
      </c>
      <c r="E101" s="6">
        <f t="shared" si="11"/>
        <v>0.625</v>
      </c>
      <c r="F101" s="5">
        <f>Data!N96</f>
        <v>0</v>
      </c>
      <c r="G101" s="6">
        <f t="shared" si="12"/>
        <v>0</v>
      </c>
      <c r="H101" s="12">
        <f>Data!Z96</f>
        <v>2</v>
      </c>
      <c r="I101" s="14">
        <f t="shared" si="13"/>
        <v>0.25</v>
      </c>
      <c r="J101" s="31">
        <f t="shared" si="14"/>
        <v>7</v>
      </c>
      <c r="K101" s="14">
        <f t="shared" si="15"/>
        <v>0.875</v>
      </c>
      <c r="L101" s="5">
        <f>Data!O96</f>
        <v>0</v>
      </c>
      <c r="M101" s="6">
        <f t="shared" si="16"/>
        <v>0</v>
      </c>
      <c r="N101" s="5">
        <f>Data!P96</f>
        <v>1</v>
      </c>
      <c r="O101" s="6">
        <f t="shared" si="17"/>
        <v>0.125</v>
      </c>
      <c r="P101" s="12">
        <f>Data!X96</f>
        <v>0</v>
      </c>
      <c r="Q101" s="14">
        <f t="shared" si="18"/>
        <v>0</v>
      </c>
      <c r="R101" s="12">
        <f>Data!AA96</f>
        <v>0</v>
      </c>
      <c r="S101" s="14">
        <f t="shared" si="10"/>
        <v>0</v>
      </c>
      <c r="T101" s="48" t="str">
        <f>Data!AV96</f>
        <v>Western</v>
      </c>
    </row>
    <row r="102" spans="1:20" x14ac:dyDescent="0.2">
      <c r="A102" s="3" t="str">
        <f>Data!A97</f>
        <v>Petersburg</v>
      </c>
      <c r="B102" s="5">
        <f>Data!B97</f>
        <v>40</v>
      </c>
      <c r="C102" s="5">
        <f>Data!R97</f>
        <v>13</v>
      </c>
      <c r="D102" s="5">
        <f>Data!M97</f>
        <v>11</v>
      </c>
      <c r="E102" s="6">
        <f t="shared" si="11"/>
        <v>0.84615384615384615</v>
      </c>
      <c r="F102" s="5">
        <f>Data!N97</f>
        <v>0</v>
      </c>
      <c r="G102" s="6">
        <f t="shared" si="12"/>
        <v>0</v>
      </c>
      <c r="H102" s="12">
        <f>Data!Z97</f>
        <v>0</v>
      </c>
      <c r="I102" s="14">
        <f t="shared" si="13"/>
        <v>0</v>
      </c>
      <c r="J102" s="31">
        <f t="shared" si="14"/>
        <v>11</v>
      </c>
      <c r="K102" s="14">
        <f t="shared" si="15"/>
        <v>0.84615384615384615</v>
      </c>
      <c r="L102" s="5">
        <f>Data!O97</f>
        <v>0</v>
      </c>
      <c r="M102" s="6">
        <f t="shared" si="16"/>
        <v>0</v>
      </c>
      <c r="N102" s="5">
        <f>Data!P97</f>
        <v>2</v>
      </c>
      <c r="O102" s="6">
        <f t="shared" si="17"/>
        <v>0.15384615384615385</v>
      </c>
      <c r="P102" s="12">
        <f>Data!X97</f>
        <v>0</v>
      </c>
      <c r="Q102" s="14">
        <f t="shared" si="18"/>
        <v>0</v>
      </c>
      <c r="R102" s="12">
        <f>Data!AA97</f>
        <v>0</v>
      </c>
      <c r="S102" s="14">
        <f t="shared" si="10"/>
        <v>0</v>
      </c>
      <c r="T102" s="48" t="str">
        <f>Data!AV97</f>
        <v>Central</v>
      </c>
    </row>
    <row r="103" spans="1:20" x14ac:dyDescent="0.2">
      <c r="A103" s="3" t="str">
        <f>Data!A98</f>
        <v>Pittsylvania</v>
      </c>
      <c r="B103" s="5">
        <f>Data!B98</f>
        <v>34</v>
      </c>
      <c r="C103" s="5">
        <f>Data!R98</f>
        <v>19</v>
      </c>
      <c r="D103" s="5">
        <f>Data!M98</f>
        <v>10</v>
      </c>
      <c r="E103" s="6">
        <f t="shared" si="11"/>
        <v>0.52631578947368418</v>
      </c>
      <c r="F103" s="5">
        <f>Data!N98</f>
        <v>0</v>
      </c>
      <c r="G103" s="6">
        <f t="shared" si="12"/>
        <v>0</v>
      </c>
      <c r="H103" s="12">
        <f>Data!Z98</f>
        <v>5</v>
      </c>
      <c r="I103" s="14">
        <f t="shared" si="13"/>
        <v>0.26315789473684209</v>
      </c>
      <c r="J103" s="31">
        <f t="shared" si="14"/>
        <v>15</v>
      </c>
      <c r="K103" s="14">
        <f t="shared" si="15"/>
        <v>0.78947368421052633</v>
      </c>
      <c r="L103" s="5">
        <f>Data!O98</f>
        <v>0</v>
      </c>
      <c r="M103" s="6">
        <f t="shared" si="16"/>
        <v>0</v>
      </c>
      <c r="N103" s="5">
        <f>Data!P98</f>
        <v>4</v>
      </c>
      <c r="O103" s="6">
        <f t="shared" si="17"/>
        <v>0.21052631578947367</v>
      </c>
      <c r="P103" s="12">
        <f>Data!X98</f>
        <v>0</v>
      </c>
      <c r="Q103" s="14">
        <f t="shared" si="18"/>
        <v>0</v>
      </c>
      <c r="R103" s="12">
        <f>Data!AA98</f>
        <v>0</v>
      </c>
      <c r="S103" s="14">
        <f t="shared" ref="S103:S134" si="19">IF(C103=0,0,R103/C103)</f>
        <v>0</v>
      </c>
      <c r="T103" s="48" t="str">
        <f>Data!AV98</f>
        <v>Piedmont</v>
      </c>
    </row>
    <row r="104" spans="1:20" x14ac:dyDescent="0.2">
      <c r="A104" s="3" t="str">
        <f>Data!A99</f>
        <v>Poquoson</v>
      </c>
      <c r="B104" s="5">
        <f>Data!B99</f>
        <v>0</v>
      </c>
      <c r="C104" s="5">
        <f>Data!R99</f>
        <v>0</v>
      </c>
      <c r="D104" s="5">
        <f>Data!M99</f>
        <v>0</v>
      </c>
      <c r="E104" s="6">
        <f t="shared" si="11"/>
        <v>0</v>
      </c>
      <c r="F104" s="5">
        <f>Data!N99</f>
        <v>0</v>
      </c>
      <c r="G104" s="6">
        <f t="shared" si="12"/>
        <v>0</v>
      </c>
      <c r="H104" s="12">
        <f>Data!Z99</f>
        <v>0</v>
      </c>
      <c r="I104" s="14">
        <f t="shared" si="13"/>
        <v>0</v>
      </c>
      <c r="J104" s="31">
        <f t="shared" si="14"/>
        <v>0</v>
      </c>
      <c r="K104" s="14">
        <f t="shared" si="15"/>
        <v>0</v>
      </c>
      <c r="L104" s="5">
        <f>Data!O99</f>
        <v>0</v>
      </c>
      <c r="M104" s="6">
        <f t="shared" si="16"/>
        <v>0</v>
      </c>
      <c r="N104" s="5">
        <f>Data!P99</f>
        <v>0</v>
      </c>
      <c r="O104" s="6">
        <f t="shared" si="17"/>
        <v>0</v>
      </c>
      <c r="P104" s="12">
        <f>Data!X99</f>
        <v>0</v>
      </c>
      <c r="Q104" s="14">
        <f t="shared" si="18"/>
        <v>0</v>
      </c>
      <c r="R104" s="12">
        <f>Data!AA99</f>
        <v>0</v>
      </c>
      <c r="S104" s="14">
        <f t="shared" si="19"/>
        <v>0</v>
      </c>
      <c r="T104" s="48" t="str">
        <f>Data!AV99</f>
        <v>Eastern</v>
      </c>
    </row>
    <row r="105" spans="1:20" x14ac:dyDescent="0.2">
      <c r="A105" s="3" t="str">
        <f>Data!A100</f>
        <v>Portsmouth</v>
      </c>
      <c r="B105" s="5">
        <f>Data!B100</f>
        <v>52</v>
      </c>
      <c r="C105" s="5">
        <f>Data!R100</f>
        <v>40</v>
      </c>
      <c r="D105" s="5">
        <f>Data!M100</f>
        <v>7</v>
      </c>
      <c r="E105" s="6">
        <f t="shared" si="11"/>
        <v>0.17499999999999999</v>
      </c>
      <c r="F105" s="5">
        <f>Data!N100</f>
        <v>16</v>
      </c>
      <c r="G105" s="6">
        <f t="shared" si="12"/>
        <v>0.4</v>
      </c>
      <c r="H105" s="12">
        <f>Data!Z100</f>
        <v>5</v>
      </c>
      <c r="I105" s="14">
        <f t="shared" si="13"/>
        <v>0.125</v>
      </c>
      <c r="J105" s="31">
        <f t="shared" si="14"/>
        <v>28</v>
      </c>
      <c r="K105" s="14">
        <f t="shared" si="15"/>
        <v>0.7</v>
      </c>
      <c r="L105" s="5">
        <f>Data!O100</f>
        <v>1</v>
      </c>
      <c r="M105" s="6">
        <f t="shared" si="16"/>
        <v>2.5000000000000001E-2</v>
      </c>
      <c r="N105" s="5">
        <f>Data!P100</f>
        <v>10</v>
      </c>
      <c r="O105" s="6">
        <f t="shared" si="17"/>
        <v>0.25</v>
      </c>
      <c r="P105" s="12">
        <f>Data!X100</f>
        <v>1</v>
      </c>
      <c r="Q105" s="14">
        <f t="shared" si="18"/>
        <v>2.5000000000000001E-2</v>
      </c>
      <c r="R105" s="12">
        <f>Data!AA100</f>
        <v>0</v>
      </c>
      <c r="S105" s="14">
        <f t="shared" si="19"/>
        <v>0</v>
      </c>
      <c r="T105" s="48" t="str">
        <f>Data!AV100</f>
        <v>Eastern</v>
      </c>
    </row>
    <row r="106" spans="1:20" x14ac:dyDescent="0.2">
      <c r="A106" s="3" t="str">
        <f>Data!A101</f>
        <v>Powhatan</v>
      </c>
      <c r="B106" s="5">
        <f>Data!B101</f>
        <v>8</v>
      </c>
      <c r="C106" s="5">
        <f>Data!R101</f>
        <v>6</v>
      </c>
      <c r="D106" s="5">
        <f>Data!M101</f>
        <v>1</v>
      </c>
      <c r="E106" s="6">
        <f t="shared" si="11"/>
        <v>0.16666666666666666</v>
      </c>
      <c r="F106" s="5">
        <f>Data!N101</f>
        <v>0</v>
      </c>
      <c r="G106" s="6">
        <f t="shared" si="12"/>
        <v>0</v>
      </c>
      <c r="H106" s="12">
        <f>Data!Z101</f>
        <v>0</v>
      </c>
      <c r="I106" s="14">
        <f t="shared" si="13"/>
        <v>0</v>
      </c>
      <c r="J106" s="31">
        <f t="shared" si="14"/>
        <v>1</v>
      </c>
      <c r="K106" s="14">
        <f t="shared" si="15"/>
        <v>0.16666666666666666</v>
      </c>
      <c r="L106" s="5">
        <f>Data!O101</f>
        <v>0</v>
      </c>
      <c r="M106" s="6">
        <f t="shared" si="16"/>
        <v>0</v>
      </c>
      <c r="N106" s="5">
        <f>Data!P101</f>
        <v>5</v>
      </c>
      <c r="O106" s="6">
        <f t="shared" si="17"/>
        <v>0.83333333333333337</v>
      </c>
      <c r="P106" s="12">
        <f>Data!X101</f>
        <v>0</v>
      </c>
      <c r="Q106" s="14">
        <f t="shared" si="18"/>
        <v>0</v>
      </c>
      <c r="R106" s="12">
        <f>Data!AA101</f>
        <v>0</v>
      </c>
      <c r="S106" s="14">
        <f t="shared" si="19"/>
        <v>0</v>
      </c>
      <c r="T106" s="48" t="str">
        <f>Data!AV101</f>
        <v>Central</v>
      </c>
    </row>
    <row r="107" spans="1:20" x14ac:dyDescent="0.2">
      <c r="A107" s="3" t="str">
        <f>Data!A102</f>
        <v>Prince Edward</v>
      </c>
      <c r="B107" s="5">
        <f>Data!B102</f>
        <v>7</v>
      </c>
      <c r="C107" s="5">
        <f>Data!R102</f>
        <v>7</v>
      </c>
      <c r="D107" s="5">
        <f>Data!M102</f>
        <v>0</v>
      </c>
      <c r="E107" s="6">
        <f t="shared" si="11"/>
        <v>0</v>
      </c>
      <c r="F107" s="5">
        <f>Data!N102</f>
        <v>5</v>
      </c>
      <c r="G107" s="6">
        <f t="shared" si="12"/>
        <v>0.7142857142857143</v>
      </c>
      <c r="H107" s="12">
        <f>Data!Z102</f>
        <v>1</v>
      </c>
      <c r="I107" s="14">
        <f t="shared" si="13"/>
        <v>0.14285714285714285</v>
      </c>
      <c r="J107" s="31">
        <f t="shared" si="14"/>
        <v>6</v>
      </c>
      <c r="K107" s="14">
        <f t="shared" si="15"/>
        <v>0.8571428571428571</v>
      </c>
      <c r="L107" s="5">
        <f>Data!O102</f>
        <v>0</v>
      </c>
      <c r="M107" s="6">
        <f t="shared" si="16"/>
        <v>0</v>
      </c>
      <c r="N107" s="5">
        <f>Data!P102</f>
        <v>1</v>
      </c>
      <c r="O107" s="6">
        <f t="shared" si="17"/>
        <v>0.14285714285714285</v>
      </c>
      <c r="P107" s="12">
        <f>Data!X102</f>
        <v>0</v>
      </c>
      <c r="Q107" s="14">
        <f t="shared" si="18"/>
        <v>0</v>
      </c>
      <c r="R107" s="12">
        <f>Data!AA102</f>
        <v>0</v>
      </c>
      <c r="S107" s="14">
        <f t="shared" si="19"/>
        <v>0</v>
      </c>
      <c r="T107" s="48" t="str">
        <f>Data!AV102</f>
        <v>Central</v>
      </c>
    </row>
    <row r="108" spans="1:20" x14ac:dyDescent="0.2">
      <c r="A108" s="3" t="str">
        <f>Data!A103</f>
        <v>Prince George</v>
      </c>
      <c r="B108" s="5">
        <f>Data!B103</f>
        <v>19</v>
      </c>
      <c r="C108" s="5">
        <f>Data!R103</f>
        <v>6</v>
      </c>
      <c r="D108" s="5">
        <f>Data!M103</f>
        <v>0</v>
      </c>
      <c r="E108" s="6">
        <f t="shared" si="11"/>
        <v>0</v>
      </c>
      <c r="F108" s="5">
        <f>Data!N103</f>
        <v>5</v>
      </c>
      <c r="G108" s="6">
        <f t="shared" si="12"/>
        <v>0.83333333333333337</v>
      </c>
      <c r="H108" s="12">
        <f>Data!Z103</f>
        <v>0</v>
      </c>
      <c r="I108" s="14">
        <f t="shared" si="13"/>
        <v>0</v>
      </c>
      <c r="J108" s="31">
        <f t="shared" si="14"/>
        <v>5</v>
      </c>
      <c r="K108" s="14">
        <f t="shared" si="15"/>
        <v>0.83333333333333337</v>
      </c>
      <c r="L108" s="5">
        <f>Data!O103</f>
        <v>0</v>
      </c>
      <c r="M108" s="6">
        <f t="shared" si="16"/>
        <v>0</v>
      </c>
      <c r="N108" s="5">
        <f>Data!P103</f>
        <v>1</v>
      </c>
      <c r="O108" s="6">
        <f t="shared" si="17"/>
        <v>0.16666666666666666</v>
      </c>
      <c r="P108" s="12">
        <f>Data!X103</f>
        <v>0</v>
      </c>
      <c r="Q108" s="14">
        <f t="shared" si="18"/>
        <v>0</v>
      </c>
      <c r="R108" s="12">
        <f>Data!AA103</f>
        <v>0</v>
      </c>
      <c r="S108" s="14">
        <f t="shared" si="19"/>
        <v>0</v>
      </c>
      <c r="T108" s="48" t="str">
        <f>Data!AV103</f>
        <v>Eastern</v>
      </c>
    </row>
    <row r="109" spans="1:20" x14ac:dyDescent="0.2">
      <c r="A109" s="3" t="str">
        <f>Data!A104</f>
        <v>Prince William</v>
      </c>
      <c r="B109" s="5">
        <f>Data!B104</f>
        <v>92</v>
      </c>
      <c r="C109" s="5">
        <f>Data!R104</f>
        <v>38</v>
      </c>
      <c r="D109" s="5">
        <f>Data!M104</f>
        <v>7</v>
      </c>
      <c r="E109" s="6">
        <f t="shared" si="11"/>
        <v>0.18421052631578946</v>
      </c>
      <c r="F109" s="5">
        <f>Data!N104</f>
        <v>4</v>
      </c>
      <c r="G109" s="6">
        <f t="shared" si="12"/>
        <v>0.10526315789473684</v>
      </c>
      <c r="H109" s="12">
        <f>Data!Z104</f>
        <v>2</v>
      </c>
      <c r="I109" s="14">
        <f t="shared" si="13"/>
        <v>5.2631578947368418E-2</v>
      </c>
      <c r="J109" s="31">
        <f t="shared" si="14"/>
        <v>13</v>
      </c>
      <c r="K109" s="14">
        <f t="shared" si="15"/>
        <v>0.34210526315789475</v>
      </c>
      <c r="L109" s="5">
        <f>Data!O104</f>
        <v>2</v>
      </c>
      <c r="M109" s="6">
        <f t="shared" si="16"/>
        <v>5.2631578947368418E-2</v>
      </c>
      <c r="N109" s="5">
        <f>Data!P104</f>
        <v>23</v>
      </c>
      <c r="O109" s="6">
        <f t="shared" si="17"/>
        <v>0.60526315789473684</v>
      </c>
      <c r="P109" s="12">
        <f>Data!X104</f>
        <v>0</v>
      </c>
      <c r="Q109" s="14">
        <f t="shared" si="18"/>
        <v>0</v>
      </c>
      <c r="R109" s="12">
        <f>Data!AA104</f>
        <v>0</v>
      </c>
      <c r="S109" s="14">
        <f t="shared" si="19"/>
        <v>0</v>
      </c>
      <c r="T109" s="48" t="str">
        <f>Data!AV104</f>
        <v>Northern</v>
      </c>
    </row>
    <row r="110" spans="1:20" x14ac:dyDescent="0.2">
      <c r="A110" s="3" t="str">
        <f>Data!A105</f>
        <v>Pulaski</v>
      </c>
      <c r="B110" s="5">
        <f>Data!B105</f>
        <v>44</v>
      </c>
      <c r="C110" s="5">
        <f>Data!R105</f>
        <v>59</v>
      </c>
      <c r="D110" s="5">
        <f>Data!M105</f>
        <v>21</v>
      </c>
      <c r="E110" s="6">
        <f t="shared" si="11"/>
        <v>0.3559322033898305</v>
      </c>
      <c r="F110" s="5">
        <f>Data!N105</f>
        <v>14</v>
      </c>
      <c r="G110" s="6">
        <f t="shared" si="12"/>
        <v>0.23728813559322035</v>
      </c>
      <c r="H110" s="12">
        <f>Data!Z105</f>
        <v>14</v>
      </c>
      <c r="I110" s="14">
        <f t="shared" si="13"/>
        <v>0.23728813559322035</v>
      </c>
      <c r="J110" s="31">
        <f t="shared" si="14"/>
        <v>49</v>
      </c>
      <c r="K110" s="14">
        <f t="shared" si="15"/>
        <v>0.83050847457627119</v>
      </c>
      <c r="L110" s="5">
        <f>Data!O105</f>
        <v>1</v>
      </c>
      <c r="M110" s="6">
        <f t="shared" si="16"/>
        <v>1.6949152542372881E-2</v>
      </c>
      <c r="N110" s="5">
        <f>Data!P105</f>
        <v>8</v>
      </c>
      <c r="O110" s="6">
        <f t="shared" si="17"/>
        <v>0.13559322033898305</v>
      </c>
      <c r="P110" s="12">
        <f>Data!X105</f>
        <v>0</v>
      </c>
      <c r="Q110" s="14">
        <f t="shared" si="18"/>
        <v>0</v>
      </c>
      <c r="R110" s="12">
        <f>Data!AA105</f>
        <v>1</v>
      </c>
      <c r="S110" s="14">
        <f t="shared" si="19"/>
        <v>1.6949152542372881E-2</v>
      </c>
      <c r="T110" s="48" t="str">
        <f>Data!AV105</f>
        <v>Western</v>
      </c>
    </row>
    <row r="111" spans="1:20" x14ac:dyDescent="0.2">
      <c r="A111" s="3" t="str">
        <f>Data!A106</f>
        <v>Radford</v>
      </c>
      <c r="B111" s="5">
        <f>Data!B106</f>
        <v>14</v>
      </c>
      <c r="C111" s="5">
        <f>Data!R106</f>
        <v>6</v>
      </c>
      <c r="D111" s="5">
        <f>Data!M106</f>
        <v>4</v>
      </c>
      <c r="E111" s="6">
        <f t="shared" si="11"/>
        <v>0.66666666666666663</v>
      </c>
      <c r="F111" s="5">
        <f>Data!N106</f>
        <v>1</v>
      </c>
      <c r="G111" s="6">
        <f t="shared" si="12"/>
        <v>0.16666666666666666</v>
      </c>
      <c r="H111" s="12">
        <f>Data!Z106</f>
        <v>0</v>
      </c>
      <c r="I111" s="14">
        <f t="shared" si="13"/>
        <v>0</v>
      </c>
      <c r="J111" s="31">
        <f t="shared" si="14"/>
        <v>5</v>
      </c>
      <c r="K111" s="14">
        <f t="shared" si="15"/>
        <v>0.83333333333333337</v>
      </c>
      <c r="L111" s="5">
        <f>Data!O106</f>
        <v>0</v>
      </c>
      <c r="M111" s="6">
        <f t="shared" si="16"/>
        <v>0</v>
      </c>
      <c r="N111" s="5">
        <f>Data!P106</f>
        <v>1</v>
      </c>
      <c r="O111" s="6">
        <f t="shared" si="17"/>
        <v>0.16666666666666666</v>
      </c>
      <c r="P111" s="12">
        <f>Data!X106</f>
        <v>0</v>
      </c>
      <c r="Q111" s="14">
        <f t="shared" si="18"/>
        <v>0</v>
      </c>
      <c r="R111" s="12">
        <f>Data!AA106</f>
        <v>0</v>
      </c>
      <c r="S111" s="14">
        <f t="shared" si="19"/>
        <v>0</v>
      </c>
      <c r="T111" s="48" t="str">
        <f>Data!AV106</f>
        <v>Western</v>
      </c>
    </row>
    <row r="112" spans="1:20" x14ac:dyDescent="0.2">
      <c r="A112" s="3" t="str">
        <f>Data!A107</f>
        <v>Rappahannock</v>
      </c>
      <c r="B112" s="5">
        <f>Data!B107</f>
        <v>28</v>
      </c>
      <c r="C112" s="5">
        <f>Data!R107</f>
        <v>10</v>
      </c>
      <c r="D112" s="5">
        <f>Data!M107</f>
        <v>5</v>
      </c>
      <c r="E112" s="6">
        <f t="shared" si="11"/>
        <v>0.5</v>
      </c>
      <c r="F112" s="5">
        <f>Data!N107</f>
        <v>0</v>
      </c>
      <c r="G112" s="6">
        <f t="shared" si="12"/>
        <v>0</v>
      </c>
      <c r="H112" s="12">
        <f>Data!Z107</f>
        <v>2</v>
      </c>
      <c r="I112" s="14">
        <f t="shared" si="13"/>
        <v>0.2</v>
      </c>
      <c r="J112" s="31">
        <f t="shared" si="14"/>
        <v>7</v>
      </c>
      <c r="K112" s="14">
        <f t="shared" si="15"/>
        <v>0.7</v>
      </c>
      <c r="L112" s="5">
        <f>Data!O107</f>
        <v>0</v>
      </c>
      <c r="M112" s="6">
        <f t="shared" si="16"/>
        <v>0</v>
      </c>
      <c r="N112" s="5">
        <f>Data!P107</f>
        <v>3</v>
      </c>
      <c r="O112" s="6">
        <f t="shared" si="17"/>
        <v>0.3</v>
      </c>
      <c r="P112" s="12">
        <f>Data!X107</f>
        <v>0</v>
      </c>
      <c r="Q112" s="14">
        <f t="shared" si="18"/>
        <v>0</v>
      </c>
      <c r="R112" s="12">
        <f>Data!AA107</f>
        <v>0</v>
      </c>
      <c r="S112" s="14">
        <f t="shared" si="19"/>
        <v>0</v>
      </c>
      <c r="T112" s="48" t="str">
        <f>Data!AV107</f>
        <v>Northern</v>
      </c>
    </row>
    <row r="113" spans="1:20" x14ac:dyDescent="0.2">
      <c r="A113" s="3" t="str">
        <f>Data!A108</f>
        <v>Richmond City</v>
      </c>
      <c r="B113" s="5">
        <f>Data!B108</f>
        <v>259</v>
      </c>
      <c r="C113" s="5">
        <f>Data!R108</f>
        <v>140</v>
      </c>
      <c r="D113" s="5">
        <f>Data!M108</f>
        <v>40</v>
      </c>
      <c r="E113" s="6">
        <f t="shared" si="11"/>
        <v>0.2857142857142857</v>
      </c>
      <c r="F113" s="5">
        <f>Data!N108</f>
        <v>33</v>
      </c>
      <c r="G113" s="6">
        <f t="shared" si="12"/>
        <v>0.23571428571428571</v>
      </c>
      <c r="H113" s="12">
        <f>Data!Z108</f>
        <v>19</v>
      </c>
      <c r="I113" s="14">
        <f t="shared" si="13"/>
        <v>0.1357142857142857</v>
      </c>
      <c r="J113" s="31">
        <f t="shared" si="14"/>
        <v>92</v>
      </c>
      <c r="K113" s="14">
        <f t="shared" si="15"/>
        <v>0.65714285714285714</v>
      </c>
      <c r="L113" s="5">
        <f>Data!O108</f>
        <v>7</v>
      </c>
      <c r="M113" s="6">
        <f t="shared" si="16"/>
        <v>0.05</v>
      </c>
      <c r="N113" s="5">
        <f>Data!P108</f>
        <v>39</v>
      </c>
      <c r="O113" s="6">
        <f t="shared" si="17"/>
        <v>0.27857142857142858</v>
      </c>
      <c r="P113" s="12">
        <f>Data!X108</f>
        <v>1</v>
      </c>
      <c r="Q113" s="14">
        <f t="shared" si="18"/>
        <v>7.1428571428571426E-3</v>
      </c>
      <c r="R113" s="12">
        <f>Data!AA108</f>
        <v>1</v>
      </c>
      <c r="S113" s="14">
        <f t="shared" si="19"/>
        <v>7.1428571428571426E-3</v>
      </c>
      <c r="T113" s="48" t="str">
        <f>Data!AV108</f>
        <v>Central</v>
      </c>
    </row>
    <row r="114" spans="1:20" x14ac:dyDescent="0.2">
      <c r="A114" s="3" t="str">
        <f>Data!A109</f>
        <v>Richmond County</v>
      </c>
      <c r="B114" s="5">
        <f>Data!B109</f>
        <v>1</v>
      </c>
      <c r="C114" s="5">
        <f>Data!R109</f>
        <v>3</v>
      </c>
      <c r="D114" s="5">
        <f>Data!M109</f>
        <v>1</v>
      </c>
      <c r="E114" s="6">
        <f t="shared" si="11"/>
        <v>0.33333333333333331</v>
      </c>
      <c r="F114" s="5">
        <f>Data!N109</f>
        <v>2</v>
      </c>
      <c r="G114" s="6">
        <f t="shared" si="12"/>
        <v>0.66666666666666663</v>
      </c>
      <c r="H114" s="12">
        <f>Data!Z109</f>
        <v>0</v>
      </c>
      <c r="I114" s="14">
        <f t="shared" si="13"/>
        <v>0</v>
      </c>
      <c r="J114" s="31">
        <f t="shared" si="14"/>
        <v>3</v>
      </c>
      <c r="K114" s="14">
        <f t="shared" si="15"/>
        <v>1</v>
      </c>
      <c r="L114" s="5">
        <f>Data!O109</f>
        <v>0</v>
      </c>
      <c r="M114" s="6">
        <f t="shared" si="16"/>
        <v>0</v>
      </c>
      <c r="N114" s="5">
        <f>Data!P109</f>
        <v>0</v>
      </c>
      <c r="O114" s="6">
        <f t="shared" si="17"/>
        <v>0</v>
      </c>
      <c r="P114" s="12">
        <f>Data!X109</f>
        <v>0</v>
      </c>
      <c r="Q114" s="14">
        <f t="shared" si="18"/>
        <v>0</v>
      </c>
      <c r="R114" s="12">
        <f>Data!AA109</f>
        <v>0</v>
      </c>
      <c r="S114" s="14">
        <f t="shared" si="19"/>
        <v>0</v>
      </c>
      <c r="T114" s="48" t="str">
        <f>Data!AV109</f>
        <v>Central</v>
      </c>
    </row>
    <row r="115" spans="1:20" x14ac:dyDescent="0.2">
      <c r="A115" s="3" t="str">
        <f>Data!A110</f>
        <v>Roanoke City</v>
      </c>
      <c r="B115" s="5">
        <f>Data!B110</f>
        <v>193</v>
      </c>
      <c r="C115" s="5">
        <f>Data!R110</f>
        <v>125</v>
      </c>
      <c r="D115" s="5">
        <f>Data!M110</f>
        <v>27</v>
      </c>
      <c r="E115" s="6">
        <f t="shared" si="11"/>
        <v>0.216</v>
      </c>
      <c r="F115" s="5">
        <f>Data!N110</f>
        <v>56</v>
      </c>
      <c r="G115" s="6">
        <f t="shared" si="12"/>
        <v>0.44800000000000001</v>
      </c>
      <c r="H115" s="12">
        <f>Data!Z110</f>
        <v>18</v>
      </c>
      <c r="I115" s="14">
        <f t="shared" si="13"/>
        <v>0.14399999999999999</v>
      </c>
      <c r="J115" s="31">
        <f t="shared" si="14"/>
        <v>101</v>
      </c>
      <c r="K115" s="14">
        <f t="shared" si="15"/>
        <v>0.80800000000000005</v>
      </c>
      <c r="L115" s="5">
        <f>Data!O110</f>
        <v>0</v>
      </c>
      <c r="M115" s="6">
        <f t="shared" si="16"/>
        <v>0</v>
      </c>
      <c r="N115" s="5">
        <f>Data!P110</f>
        <v>24</v>
      </c>
      <c r="O115" s="6">
        <f t="shared" si="17"/>
        <v>0.192</v>
      </c>
      <c r="P115" s="12">
        <f>Data!X110</f>
        <v>0</v>
      </c>
      <c r="Q115" s="14">
        <f t="shared" si="18"/>
        <v>0</v>
      </c>
      <c r="R115" s="12">
        <f>Data!AA110</f>
        <v>0</v>
      </c>
      <c r="S115" s="14">
        <f t="shared" si="19"/>
        <v>0</v>
      </c>
      <c r="T115" s="48" t="str">
        <f>Data!AV110</f>
        <v>Piedmont</v>
      </c>
    </row>
    <row r="116" spans="1:20" x14ac:dyDescent="0.2">
      <c r="A116" s="3" t="str">
        <f>Data!A111</f>
        <v>Roanoke County</v>
      </c>
      <c r="B116" s="5">
        <f>Data!B111</f>
        <v>105</v>
      </c>
      <c r="C116" s="5">
        <f>Data!R111</f>
        <v>33</v>
      </c>
      <c r="D116" s="5">
        <f>Data!M111</f>
        <v>11</v>
      </c>
      <c r="E116" s="6">
        <f t="shared" si="11"/>
        <v>0.33333333333333331</v>
      </c>
      <c r="F116" s="5">
        <f>Data!N111</f>
        <v>11</v>
      </c>
      <c r="G116" s="6">
        <f t="shared" si="12"/>
        <v>0.33333333333333331</v>
      </c>
      <c r="H116" s="12">
        <f>Data!Z111</f>
        <v>2</v>
      </c>
      <c r="I116" s="14">
        <f t="shared" si="13"/>
        <v>6.0606060606060608E-2</v>
      </c>
      <c r="J116" s="31">
        <f t="shared" si="14"/>
        <v>24</v>
      </c>
      <c r="K116" s="14">
        <f t="shared" si="15"/>
        <v>0.72727272727272729</v>
      </c>
      <c r="L116" s="5">
        <f>Data!O111</f>
        <v>0</v>
      </c>
      <c r="M116" s="6">
        <f t="shared" si="16"/>
        <v>0</v>
      </c>
      <c r="N116" s="5">
        <f>Data!P111</f>
        <v>9</v>
      </c>
      <c r="O116" s="6">
        <f t="shared" si="17"/>
        <v>0.27272727272727271</v>
      </c>
      <c r="P116" s="12">
        <f>Data!X111</f>
        <v>0</v>
      </c>
      <c r="Q116" s="14">
        <f t="shared" si="18"/>
        <v>0</v>
      </c>
      <c r="R116" s="12">
        <f>Data!AA111</f>
        <v>0</v>
      </c>
      <c r="S116" s="14">
        <f t="shared" si="19"/>
        <v>0</v>
      </c>
      <c r="T116" s="48" t="str">
        <f>Data!AV111</f>
        <v>Piedmont</v>
      </c>
    </row>
    <row r="117" spans="1:20" x14ac:dyDescent="0.2">
      <c r="A117" s="3" t="str">
        <f>Data!A112</f>
        <v>Rockbridge</v>
      </c>
      <c r="B117" s="5">
        <f>Data!B112</f>
        <v>42</v>
      </c>
      <c r="C117" s="5">
        <f>Data!R112</f>
        <v>16</v>
      </c>
      <c r="D117" s="5">
        <f>Data!M112</f>
        <v>8</v>
      </c>
      <c r="E117" s="6">
        <f t="shared" si="11"/>
        <v>0.5</v>
      </c>
      <c r="F117" s="5">
        <f>Data!N112</f>
        <v>0</v>
      </c>
      <c r="G117" s="6">
        <f t="shared" si="12"/>
        <v>0</v>
      </c>
      <c r="H117" s="12">
        <f>Data!Z112</f>
        <v>5</v>
      </c>
      <c r="I117" s="14">
        <f t="shared" si="13"/>
        <v>0.3125</v>
      </c>
      <c r="J117" s="31">
        <f t="shared" si="14"/>
        <v>13</v>
      </c>
      <c r="K117" s="14">
        <f t="shared" si="15"/>
        <v>0.8125</v>
      </c>
      <c r="L117" s="5">
        <f>Data!O112</f>
        <v>0</v>
      </c>
      <c r="M117" s="6">
        <f t="shared" si="16"/>
        <v>0</v>
      </c>
      <c r="N117" s="5">
        <f>Data!P112</f>
        <v>3</v>
      </c>
      <c r="O117" s="6">
        <f t="shared" si="17"/>
        <v>0.1875</v>
      </c>
      <c r="P117" s="12">
        <f>Data!X112</f>
        <v>0</v>
      </c>
      <c r="Q117" s="14">
        <f t="shared" si="18"/>
        <v>0</v>
      </c>
      <c r="R117" s="12">
        <f>Data!AA112</f>
        <v>0</v>
      </c>
      <c r="S117" s="14">
        <f t="shared" si="19"/>
        <v>0</v>
      </c>
      <c r="T117" s="48" t="str">
        <f>Data!AV112</f>
        <v>Piedmont</v>
      </c>
    </row>
    <row r="118" spans="1:20" x14ac:dyDescent="0.2">
      <c r="A118" s="3" t="str">
        <f>Data!A113</f>
        <v>Rockingham</v>
      </c>
      <c r="B118" s="5">
        <f>Data!B113</f>
        <v>155</v>
      </c>
      <c r="C118" s="5">
        <f>Data!R113</f>
        <v>86</v>
      </c>
      <c r="D118" s="5">
        <f>Data!M113</f>
        <v>18</v>
      </c>
      <c r="E118" s="6">
        <f t="shared" si="11"/>
        <v>0.20930232558139536</v>
      </c>
      <c r="F118" s="5">
        <f>Data!N113</f>
        <v>25</v>
      </c>
      <c r="G118" s="6">
        <f t="shared" si="12"/>
        <v>0.29069767441860467</v>
      </c>
      <c r="H118" s="12">
        <f>Data!Z113</f>
        <v>14</v>
      </c>
      <c r="I118" s="14">
        <f t="shared" si="13"/>
        <v>0.16279069767441862</v>
      </c>
      <c r="J118" s="31">
        <f t="shared" si="14"/>
        <v>57</v>
      </c>
      <c r="K118" s="14">
        <f t="shared" si="15"/>
        <v>0.66279069767441856</v>
      </c>
      <c r="L118" s="5">
        <f>Data!O113</f>
        <v>2</v>
      </c>
      <c r="M118" s="6">
        <f t="shared" si="16"/>
        <v>2.3255813953488372E-2</v>
      </c>
      <c r="N118" s="5">
        <f>Data!P113</f>
        <v>26</v>
      </c>
      <c r="O118" s="6">
        <f t="shared" si="17"/>
        <v>0.30232558139534882</v>
      </c>
      <c r="P118" s="12">
        <f>Data!X113</f>
        <v>1</v>
      </c>
      <c r="Q118" s="14">
        <f t="shared" si="18"/>
        <v>1.1627906976744186E-2</v>
      </c>
      <c r="R118" s="12">
        <f>Data!AA113</f>
        <v>0</v>
      </c>
      <c r="S118" s="14">
        <f t="shared" si="19"/>
        <v>0</v>
      </c>
      <c r="T118" s="48" t="str">
        <f>Data!AV113</f>
        <v>Northern</v>
      </c>
    </row>
    <row r="119" spans="1:20" x14ac:dyDescent="0.2">
      <c r="A119" s="3" t="str">
        <f>Data!A114</f>
        <v>Russell</v>
      </c>
      <c r="B119" s="5">
        <f>Data!B114</f>
        <v>50</v>
      </c>
      <c r="C119" s="5">
        <f>Data!R114</f>
        <v>29</v>
      </c>
      <c r="D119" s="5">
        <f>Data!M114</f>
        <v>11</v>
      </c>
      <c r="E119" s="6">
        <f t="shared" si="11"/>
        <v>0.37931034482758619</v>
      </c>
      <c r="F119" s="5">
        <f>Data!N114</f>
        <v>4</v>
      </c>
      <c r="G119" s="6">
        <f t="shared" si="12"/>
        <v>0.13793103448275862</v>
      </c>
      <c r="H119" s="12">
        <f>Data!Z114</f>
        <v>9</v>
      </c>
      <c r="I119" s="14">
        <f t="shared" si="13"/>
        <v>0.31034482758620691</v>
      </c>
      <c r="J119" s="31">
        <f t="shared" si="14"/>
        <v>24</v>
      </c>
      <c r="K119" s="14">
        <f t="shared" si="15"/>
        <v>0.82758620689655171</v>
      </c>
      <c r="L119" s="5">
        <f>Data!O114</f>
        <v>0</v>
      </c>
      <c r="M119" s="6">
        <f t="shared" si="16"/>
        <v>0</v>
      </c>
      <c r="N119" s="5">
        <f>Data!P114</f>
        <v>5</v>
      </c>
      <c r="O119" s="6">
        <f t="shared" si="17"/>
        <v>0.17241379310344829</v>
      </c>
      <c r="P119" s="12">
        <f>Data!X114</f>
        <v>0</v>
      </c>
      <c r="Q119" s="14">
        <f t="shared" si="18"/>
        <v>0</v>
      </c>
      <c r="R119" s="12">
        <f>Data!AA114</f>
        <v>0</v>
      </c>
      <c r="S119" s="14">
        <f t="shared" si="19"/>
        <v>0</v>
      </c>
      <c r="T119" s="48" t="str">
        <f>Data!AV114</f>
        <v>Western</v>
      </c>
    </row>
    <row r="120" spans="1:20" x14ac:dyDescent="0.2">
      <c r="A120" s="3" t="str">
        <f>Data!A115</f>
        <v>Salem</v>
      </c>
      <c r="B120" s="5">
        <f>Data!B115</f>
        <v>0</v>
      </c>
      <c r="C120" s="5">
        <f>Data!R115</f>
        <v>0</v>
      </c>
      <c r="D120" s="5">
        <f>Data!M115</f>
        <v>0</v>
      </c>
      <c r="E120" s="6">
        <f t="shared" si="11"/>
        <v>0</v>
      </c>
      <c r="F120" s="5">
        <f>Data!N115</f>
        <v>0</v>
      </c>
      <c r="G120" s="6">
        <f t="shared" si="12"/>
        <v>0</v>
      </c>
      <c r="H120" s="12">
        <f>Data!Z115</f>
        <v>0</v>
      </c>
      <c r="I120" s="14">
        <f t="shared" si="13"/>
        <v>0</v>
      </c>
      <c r="J120" s="31">
        <f t="shared" si="14"/>
        <v>0</v>
      </c>
      <c r="K120" s="14">
        <f t="shared" si="15"/>
        <v>0</v>
      </c>
      <c r="L120" s="5">
        <f>Data!O115</f>
        <v>0</v>
      </c>
      <c r="M120" s="6">
        <f t="shared" si="16"/>
        <v>0</v>
      </c>
      <c r="N120" s="5">
        <f>Data!P115</f>
        <v>0</v>
      </c>
      <c r="O120" s="6">
        <f t="shared" si="17"/>
        <v>0</v>
      </c>
      <c r="P120" s="12">
        <f>Data!X115</f>
        <v>0</v>
      </c>
      <c r="Q120" s="14">
        <f t="shared" si="18"/>
        <v>0</v>
      </c>
      <c r="R120" s="12">
        <f>Data!AA115</f>
        <v>0</v>
      </c>
      <c r="S120" s="14">
        <f t="shared" si="19"/>
        <v>0</v>
      </c>
      <c r="T120" s="48" t="str">
        <f>Data!AV115</f>
        <v>Piedmont</v>
      </c>
    </row>
    <row r="121" spans="1:20" x14ac:dyDescent="0.2">
      <c r="A121" s="3" t="str">
        <f>Data!A116</f>
        <v>Scott</v>
      </c>
      <c r="B121" s="5">
        <f>Data!B116</f>
        <v>50</v>
      </c>
      <c r="C121" s="5">
        <f>Data!R116</f>
        <v>30</v>
      </c>
      <c r="D121" s="5">
        <f>Data!M116</f>
        <v>4</v>
      </c>
      <c r="E121" s="6">
        <f t="shared" si="11"/>
        <v>0.13333333333333333</v>
      </c>
      <c r="F121" s="5">
        <f>Data!N116</f>
        <v>11</v>
      </c>
      <c r="G121" s="6">
        <f t="shared" si="12"/>
        <v>0.36666666666666664</v>
      </c>
      <c r="H121" s="12">
        <f>Data!Z116</f>
        <v>10</v>
      </c>
      <c r="I121" s="14">
        <f t="shared" si="13"/>
        <v>0.33333333333333331</v>
      </c>
      <c r="J121" s="31">
        <f t="shared" si="14"/>
        <v>25</v>
      </c>
      <c r="K121" s="14">
        <f t="shared" si="15"/>
        <v>0.83333333333333337</v>
      </c>
      <c r="L121" s="5">
        <f>Data!O116</f>
        <v>0</v>
      </c>
      <c r="M121" s="6">
        <f t="shared" si="16"/>
        <v>0</v>
      </c>
      <c r="N121" s="5">
        <f>Data!P116</f>
        <v>4</v>
      </c>
      <c r="O121" s="6">
        <f t="shared" si="17"/>
        <v>0.13333333333333333</v>
      </c>
      <c r="P121" s="12">
        <f>Data!X116</f>
        <v>1</v>
      </c>
      <c r="Q121" s="14">
        <f t="shared" si="18"/>
        <v>3.3333333333333333E-2</v>
      </c>
      <c r="R121" s="12">
        <f>Data!AA116</f>
        <v>0</v>
      </c>
      <c r="S121" s="14">
        <f t="shared" si="19"/>
        <v>0</v>
      </c>
      <c r="T121" s="48" t="str">
        <f>Data!AV116</f>
        <v>Western</v>
      </c>
    </row>
    <row r="122" spans="1:20" x14ac:dyDescent="0.2">
      <c r="A122" s="3" t="str">
        <f>Data!A117</f>
        <v>Shenandoah</v>
      </c>
      <c r="B122" s="5">
        <f>Data!B117</f>
        <v>3</v>
      </c>
      <c r="C122" s="5">
        <f>Data!R117</f>
        <v>11</v>
      </c>
      <c r="D122" s="5">
        <f>Data!M117</f>
        <v>8</v>
      </c>
      <c r="E122" s="6">
        <f t="shared" si="11"/>
        <v>0.72727272727272729</v>
      </c>
      <c r="F122" s="5">
        <f>Data!N117</f>
        <v>0</v>
      </c>
      <c r="G122" s="6">
        <f t="shared" si="12"/>
        <v>0</v>
      </c>
      <c r="H122" s="12">
        <f>Data!Z117</f>
        <v>2</v>
      </c>
      <c r="I122" s="14">
        <f t="shared" si="13"/>
        <v>0.18181818181818182</v>
      </c>
      <c r="J122" s="31">
        <f t="shared" si="14"/>
        <v>10</v>
      </c>
      <c r="K122" s="14">
        <f t="shared" si="15"/>
        <v>0.90909090909090906</v>
      </c>
      <c r="L122" s="5">
        <f>Data!O117</f>
        <v>0</v>
      </c>
      <c r="M122" s="6">
        <f t="shared" si="16"/>
        <v>0</v>
      </c>
      <c r="N122" s="5">
        <f>Data!P117</f>
        <v>1</v>
      </c>
      <c r="O122" s="6">
        <f t="shared" si="17"/>
        <v>9.0909090909090912E-2</v>
      </c>
      <c r="P122" s="12">
        <f>Data!X117</f>
        <v>0</v>
      </c>
      <c r="Q122" s="14">
        <f t="shared" si="18"/>
        <v>0</v>
      </c>
      <c r="R122" s="12">
        <f>Data!AA117</f>
        <v>0</v>
      </c>
      <c r="S122" s="14">
        <f t="shared" si="19"/>
        <v>0</v>
      </c>
      <c r="T122" s="48" t="str">
        <f>Data!AV117</f>
        <v>Northern</v>
      </c>
    </row>
    <row r="123" spans="1:20" x14ac:dyDescent="0.2">
      <c r="A123" s="3" t="str">
        <f>Data!A118</f>
        <v>Smyth</v>
      </c>
      <c r="B123" s="5">
        <f>Data!B118</f>
        <v>32</v>
      </c>
      <c r="C123" s="5">
        <f>Data!R118</f>
        <v>20</v>
      </c>
      <c r="D123" s="5">
        <f>Data!M118</f>
        <v>10</v>
      </c>
      <c r="E123" s="6">
        <f t="shared" si="11"/>
        <v>0.5</v>
      </c>
      <c r="F123" s="5">
        <f>Data!N118</f>
        <v>1</v>
      </c>
      <c r="G123" s="6">
        <f t="shared" si="12"/>
        <v>0.05</v>
      </c>
      <c r="H123" s="12">
        <f>Data!Z118</f>
        <v>5</v>
      </c>
      <c r="I123" s="14">
        <f t="shared" si="13"/>
        <v>0.25</v>
      </c>
      <c r="J123" s="31">
        <f t="shared" si="14"/>
        <v>16</v>
      </c>
      <c r="K123" s="14">
        <f t="shared" si="15"/>
        <v>0.8</v>
      </c>
      <c r="L123" s="5">
        <f>Data!O118</f>
        <v>0</v>
      </c>
      <c r="M123" s="6">
        <f t="shared" si="16"/>
        <v>0</v>
      </c>
      <c r="N123" s="5">
        <f>Data!P118</f>
        <v>4</v>
      </c>
      <c r="O123" s="6">
        <f t="shared" si="17"/>
        <v>0.2</v>
      </c>
      <c r="P123" s="12">
        <f>Data!X118</f>
        <v>0</v>
      </c>
      <c r="Q123" s="14">
        <f t="shared" si="18"/>
        <v>0</v>
      </c>
      <c r="R123" s="12">
        <f>Data!AA118</f>
        <v>0</v>
      </c>
      <c r="S123" s="14">
        <f t="shared" si="19"/>
        <v>0</v>
      </c>
      <c r="T123" s="48" t="str">
        <f>Data!AV118</f>
        <v>Western</v>
      </c>
    </row>
    <row r="124" spans="1:20" x14ac:dyDescent="0.2">
      <c r="A124" s="3" t="str">
        <f>Data!A119</f>
        <v>Southampton</v>
      </c>
      <c r="B124" s="5">
        <f>Data!B119</f>
        <v>1</v>
      </c>
      <c r="C124" s="5">
        <f>Data!R119</f>
        <v>3</v>
      </c>
      <c r="D124" s="5">
        <f>Data!M119</f>
        <v>2</v>
      </c>
      <c r="E124" s="6">
        <f t="shared" si="11"/>
        <v>0.66666666666666663</v>
      </c>
      <c r="F124" s="5">
        <f>Data!N119</f>
        <v>0</v>
      </c>
      <c r="G124" s="6">
        <f t="shared" si="12"/>
        <v>0</v>
      </c>
      <c r="H124" s="12">
        <f>Data!Z119</f>
        <v>0</v>
      </c>
      <c r="I124" s="14">
        <f t="shared" si="13"/>
        <v>0</v>
      </c>
      <c r="J124" s="31">
        <f t="shared" si="14"/>
        <v>2</v>
      </c>
      <c r="K124" s="14">
        <f t="shared" si="15"/>
        <v>0.66666666666666663</v>
      </c>
      <c r="L124" s="5">
        <f>Data!O119</f>
        <v>0</v>
      </c>
      <c r="M124" s="6">
        <f t="shared" si="16"/>
        <v>0</v>
      </c>
      <c r="N124" s="5">
        <f>Data!P119</f>
        <v>1</v>
      </c>
      <c r="O124" s="6">
        <f t="shared" si="17"/>
        <v>0.33333333333333331</v>
      </c>
      <c r="P124" s="12">
        <f>Data!X119</f>
        <v>0</v>
      </c>
      <c r="Q124" s="14">
        <f t="shared" si="18"/>
        <v>0</v>
      </c>
      <c r="R124" s="12">
        <f>Data!AA119</f>
        <v>0</v>
      </c>
      <c r="S124" s="14">
        <f t="shared" si="19"/>
        <v>0</v>
      </c>
      <c r="T124" s="48" t="str">
        <f>Data!AV119</f>
        <v>Eastern</v>
      </c>
    </row>
    <row r="125" spans="1:20" x14ac:dyDescent="0.2">
      <c r="A125" s="3" t="str">
        <f>Data!A120</f>
        <v>Spotsylvania</v>
      </c>
      <c r="B125" s="5">
        <f>Data!B120</f>
        <v>134</v>
      </c>
      <c r="C125" s="5">
        <f>Data!R120</f>
        <v>87</v>
      </c>
      <c r="D125" s="5">
        <f>Data!M120</f>
        <v>31</v>
      </c>
      <c r="E125" s="6">
        <f t="shared" si="11"/>
        <v>0.35632183908045978</v>
      </c>
      <c r="F125" s="5">
        <f>Data!N120</f>
        <v>22</v>
      </c>
      <c r="G125" s="6">
        <f t="shared" si="12"/>
        <v>0.25287356321839083</v>
      </c>
      <c r="H125" s="12">
        <f>Data!Z120</f>
        <v>20</v>
      </c>
      <c r="I125" s="14">
        <f t="shared" si="13"/>
        <v>0.22988505747126436</v>
      </c>
      <c r="J125" s="31">
        <f t="shared" si="14"/>
        <v>73</v>
      </c>
      <c r="K125" s="14">
        <f t="shared" si="15"/>
        <v>0.83908045977011492</v>
      </c>
      <c r="L125" s="5">
        <f>Data!O120</f>
        <v>0</v>
      </c>
      <c r="M125" s="6">
        <f t="shared" si="16"/>
        <v>0</v>
      </c>
      <c r="N125" s="5">
        <f>Data!P120</f>
        <v>14</v>
      </c>
      <c r="O125" s="6">
        <f t="shared" si="17"/>
        <v>0.16091954022988506</v>
      </c>
      <c r="P125" s="12">
        <f>Data!X120</f>
        <v>0</v>
      </c>
      <c r="Q125" s="14">
        <f t="shared" si="18"/>
        <v>0</v>
      </c>
      <c r="R125" s="12">
        <f>Data!AA120</f>
        <v>0</v>
      </c>
      <c r="S125" s="14">
        <f t="shared" si="19"/>
        <v>0</v>
      </c>
      <c r="T125" s="48" t="str">
        <f>Data!AV120</f>
        <v>Northern</v>
      </c>
    </row>
    <row r="126" spans="1:20" x14ac:dyDescent="0.2">
      <c r="A126" s="3" t="str">
        <f>Data!A121</f>
        <v>Stafford</v>
      </c>
      <c r="B126" s="5">
        <f>Data!B121</f>
        <v>53</v>
      </c>
      <c r="C126" s="5">
        <f>Data!R121</f>
        <v>37</v>
      </c>
      <c r="D126" s="5">
        <f>Data!M121</f>
        <v>17</v>
      </c>
      <c r="E126" s="6">
        <f t="shared" si="11"/>
        <v>0.45945945945945948</v>
      </c>
      <c r="F126" s="5">
        <f>Data!N121</f>
        <v>10</v>
      </c>
      <c r="G126" s="6">
        <f t="shared" si="12"/>
        <v>0.27027027027027029</v>
      </c>
      <c r="H126" s="12">
        <f>Data!Z121</f>
        <v>6</v>
      </c>
      <c r="I126" s="14">
        <f t="shared" si="13"/>
        <v>0.16216216216216217</v>
      </c>
      <c r="J126" s="31">
        <f t="shared" si="14"/>
        <v>33</v>
      </c>
      <c r="K126" s="14">
        <f t="shared" si="15"/>
        <v>0.89189189189189189</v>
      </c>
      <c r="L126" s="5">
        <f>Data!O121</f>
        <v>0</v>
      </c>
      <c r="M126" s="6">
        <f t="shared" si="16"/>
        <v>0</v>
      </c>
      <c r="N126" s="5">
        <f>Data!P121</f>
        <v>4</v>
      </c>
      <c r="O126" s="6">
        <f t="shared" si="17"/>
        <v>0.10810810810810811</v>
      </c>
      <c r="P126" s="12">
        <f>Data!X121</f>
        <v>0</v>
      </c>
      <c r="Q126" s="14">
        <f t="shared" si="18"/>
        <v>0</v>
      </c>
      <c r="R126" s="12">
        <f>Data!AA121</f>
        <v>0</v>
      </c>
      <c r="S126" s="14">
        <f t="shared" si="19"/>
        <v>0</v>
      </c>
      <c r="T126" s="48" t="str">
        <f>Data!AV121</f>
        <v>Northern</v>
      </c>
    </row>
    <row r="127" spans="1:20" x14ac:dyDescent="0.2">
      <c r="A127" s="3" t="str">
        <f>Data!A122</f>
        <v>Staunton</v>
      </c>
      <c r="B127" s="5">
        <f>Data!B122</f>
        <v>162</v>
      </c>
      <c r="C127" s="5">
        <f>Data!R122</f>
        <v>70</v>
      </c>
      <c r="D127" s="5">
        <f>Data!M122</f>
        <v>17</v>
      </c>
      <c r="E127" s="6">
        <f t="shared" si="11"/>
        <v>0.24285714285714285</v>
      </c>
      <c r="F127" s="5">
        <f>Data!N122</f>
        <v>30</v>
      </c>
      <c r="G127" s="6">
        <f t="shared" si="12"/>
        <v>0.42857142857142855</v>
      </c>
      <c r="H127" s="12">
        <f>Data!Z122</f>
        <v>6</v>
      </c>
      <c r="I127" s="14">
        <f t="shared" si="13"/>
        <v>8.5714285714285715E-2</v>
      </c>
      <c r="J127" s="31">
        <f t="shared" si="14"/>
        <v>53</v>
      </c>
      <c r="K127" s="14">
        <f t="shared" si="15"/>
        <v>0.75714285714285712</v>
      </c>
      <c r="L127" s="5">
        <f>Data!O122</f>
        <v>1</v>
      </c>
      <c r="M127" s="6">
        <f t="shared" si="16"/>
        <v>1.4285714285714285E-2</v>
      </c>
      <c r="N127" s="5">
        <f>Data!P122</f>
        <v>16</v>
      </c>
      <c r="O127" s="6">
        <f t="shared" si="17"/>
        <v>0.22857142857142856</v>
      </c>
      <c r="P127" s="12">
        <f>Data!X122</f>
        <v>0</v>
      </c>
      <c r="Q127" s="14">
        <f t="shared" si="18"/>
        <v>0</v>
      </c>
      <c r="R127" s="12">
        <f>Data!AA122</f>
        <v>0</v>
      </c>
      <c r="S127" s="14">
        <f t="shared" si="19"/>
        <v>0</v>
      </c>
      <c r="T127" s="48" t="str">
        <f>Data!AV122</f>
        <v>Piedmont</v>
      </c>
    </row>
    <row r="128" spans="1:20" x14ac:dyDescent="0.2">
      <c r="A128" s="3" t="str">
        <f>Data!A123</f>
        <v>Suffolk</v>
      </c>
      <c r="B128" s="5">
        <f>Data!B123</f>
        <v>18</v>
      </c>
      <c r="C128" s="5">
        <f>Data!R123</f>
        <v>15</v>
      </c>
      <c r="D128" s="5">
        <f>Data!M123</f>
        <v>3</v>
      </c>
      <c r="E128" s="6">
        <f t="shared" si="11"/>
        <v>0.2</v>
      </c>
      <c r="F128" s="5">
        <f>Data!N123</f>
        <v>0</v>
      </c>
      <c r="G128" s="6">
        <f t="shared" si="12"/>
        <v>0</v>
      </c>
      <c r="H128" s="12">
        <f>Data!Z123</f>
        <v>7</v>
      </c>
      <c r="I128" s="14">
        <f t="shared" si="13"/>
        <v>0.46666666666666667</v>
      </c>
      <c r="J128" s="31">
        <f t="shared" si="14"/>
        <v>10</v>
      </c>
      <c r="K128" s="14">
        <f t="shared" si="15"/>
        <v>0.66666666666666663</v>
      </c>
      <c r="L128" s="5">
        <f>Data!O123</f>
        <v>2</v>
      </c>
      <c r="M128" s="6">
        <f t="shared" si="16"/>
        <v>0.13333333333333333</v>
      </c>
      <c r="N128" s="5">
        <f>Data!P123</f>
        <v>3</v>
      </c>
      <c r="O128" s="6">
        <f t="shared" si="17"/>
        <v>0.2</v>
      </c>
      <c r="P128" s="12">
        <f>Data!X123</f>
        <v>0</v>
      </c>
      <c r="Q128" s="14">
        <f t="shared" si="18"/>
        <v>0</v>
      </c>
      <c r="R128" s="12">
        <f>Data!AA123</f>
        <v>0</v>
      </c>
      <c r="S128" s="14">
        <f t="shared" si="19"/>
        <v>0</v>
      </c>
      <c r="T128" s="48" t="str">
        <f>Data!AV123</f>
        <v>Eastern</v>
      </c>
    </row>
    <row r="129" spans="1:20" x14ac:dyDescent="0.2">
      <c r="A129" s="3" t="str">
        <f>Data!A124</f>
        <v>Surry</v>
      </c>
      <c r="B129" s="5">
        <f>Data!B124</f>
        <v>1</v>
      </c>
      <c r="C129" s="5">
        <f>Data!R124</f>
        <v>0</v>
      </c>
      <c r="D129" s="5">
        <f>Data!M124</f>
        <v>0</v>
      </c>
      <c r="E129" s="6">
        <f t="shared" si="11"/>
        <v>0</v>
      </c>
      <c r="F129" s="5">
        <f>Data!N124</f>
        <v>0</v>
      </c>
      <c r="G129" s="6">
        <f t="shared" si="12"/>
        <v>0</v>
      </c>
      <c r="H129" s="12">
        <f>Data!Z124</f>
        <v>0</v>
      </c>
      <c r="I129" s="14">
        <f t="shared" si="13"/>
        <v>0</v>
      </c>
      <c r="J129" s="31">
        <f t="shared" si="14"/>
        <v>0</v>
      </c>
      <c r="K129" s="14">
        <f t="shared" si="15"/>
        <v>0</v>
      </c>
      <c r="L129" s="5">
        <f>Data!O124</f>
        <v>0</v>
      </c>
      <c r="M129" s="6">
        <f t="shared" si="16"/>
        <v>0</v>
      </c>
      <c r="N129" s="5">
        <f>Data!P124</f>
        <v>0</v>
      </c>
      <c r="O129" s="6">
        <f t="shared" si="17"/>
        <v>0</v>
      </c>
      <c r="P129" s="12">
        <f>Data!X124</f>
        <v>0</v>
      </c>
      <c r="Q129" s="14">
        <f t="shared" si="18"/>
        <v>0</v>
      </c>
      <c r="R129" s="12">
        <f>Data!AA124</f>
        <v>0</v>
      </c>
      <c r="S129" s="14">
        <f t="shared" si="19"/>
        <v>0</v>
      </c>
      <c r="T129" s="48" t="str">
        <f>Data!AV124</f>
        <v>Eastern</v>
      </c>
    </row>
    <row r="130" spans="1:20" x14ac:dyDescent="0.2">
      <c r="A130" s="3" t="str">
        <f>Data!A125</f>
        <v>Sussex</v>
      </c>
      <c r="B130" s="5">
        <f>Data!B125</f>
        <v>7</v>
      </c>
      <c r="C130" s="5">
        <f>Data!R125</f>
        <v>1</v>
      </c>
      <c r="D130" s="5">
        <f>Data!M125</f>
        <v>0</v>
      </c>
      <c r="E130" s="6">
        <f t="shared" si="11"/>
        <v>0</v>
      </c>
      <c r="F130" s="5">
        <f>Data!N125</f>
        <v>0</v>
      </c>
      <c r="G130" s="6">
        <f t="shared" si="12"/>
        <v>0</v>
      </c>
      <c r="H130" s="12">
        <f>Data!Z125</f>
        <v>1</v>
      </c>
      <c r="I130" s="14">
        <f t="shared" si="13"/>
        <v>1</v>
      </c>
      <c r="J130" s="31">
        <f t="shared" si="14"/>
        <v>1</v>
      </c>
      <c r="K130" s="14">
        <f t="shared" si="15"/>
        <v>1</v>
      </c>
      <c r="L130" s="5">
        <f>Data!O125</f>
        <v>0</v>
      </c>
      <c r="M130" s="6">
        <f t="shared" si="16"/>
        <v>0</v>
      </c>
      <c r="N130" s="5">
        <f>Data!P125</f>
        <v>0</v>
      </c>
      <c r="O130" s="6">
        <f t="shared" si="17"/>
        <v>0</v>
      </c>
      <c r="P130" s="12">
        <f>Data!X125</f>
        <v>0</v>
      </c>
      <c r="Q130" s="14">
        <f t="shared" si="18"/>
        <v>0</v>
      </c>
      <c r="R130" s="12">
        <f>Data!AA125</f>
        <v>0</v>
      </c>
      <c r="S130" s="14">
        <f t="shared" si="19"/>
        <v>0</v>
      </c>
      <c r="T130" s="48" t="str">
        <f>Data!AV125</f>
        <v>Eastern</v>
      </c>
    </row>
    <row r="131" spans="1:20" x14ac:dyDescent="0.2">
      <c r="A131" s="3" t="str">
        <f>Data!A126</f>
        <v>Tazewell</v>
      </c>
      <c r="B131" s="5">
        <f>Data!B126</f>
        <v>86</v>
      </c>
      <c r="C131" s="5">
        <f>Data!R126</f>
        <v>35</v>
      </c>
      <c r="D131" s="5">
        <f>Data!M126</f>
        <v>16</v>
      </c>
      <c r="E131" s="6">
        <f t="shared" si="11"/>
        <v>0.45714285714285713</v>
      </c>
      <c r="F131" s="5">
        <f>Data!N126</f>
        <v>14</v>
      </c>
      <c r="G131" s="6">
        <f t="shared" si="12"/>
        <v>0.4</v>
      </c>
      <c r="H131" s="12">
        <f>Data!Z126</f>
        <v>1</v>
      </c>
      <c r="I131" s="14">
        <f t="shared" si="13"/>
        <v>2.8571428571428571E-2</v>
      </c>
      <c r="J131" s="31">
        <f t="shared" si="14"/>
        <v>31</v>
      </c>
      <c r="K131" s="14">
        <f t="shared" si="15"/>
        <v>0.88571428571428568</v>
      </c>
      <c r="L131" s="5">
        <f>Data!O126</f>
        <v>0</v>
      </c>
      <c r="M131" s="6">
        <f t="shared" si="16"/>
        <v>0</v>
      </c>
      <c r="N131" s="5">
        <f>Data!P126</f>
        <v>4</v>
      </c>
      <c r="O131" s="6">
        <f t="shared" si="17"/>
        <v>0.11428571428571428</v>
      </c>
      <c r="P131" s="12">
        <f>Data!X126</f>
        <v>0</v>
      </c>
      <c r="Q131" s="14">
        <f t="shared" si="18"/>
        <v>0</v>
      </c>
      <c r="R131" s="12">
        <f>Data!AA126</f>
        <v>0</v>
      </c>
      <c r="S131" s="14">
        <f t="shared" si="19"/>
        <v>0</v>
      </c>
      <c r="T131" s="48" t="str">
        <f>Data!AV126</f>
        <v>Western</v>
      </c>
    </row>
    <row r="132" spans="1:20" x14ac:dyDescent="0.2">
      <c r="A132" s="3" t="str">
        <f>Data!A127</f>
        <v>Virginia Beach</v>
      </c>
      <c r="B132" s="5">
        <f>Data!B127</f>
        <v>183</v>
      </c>
      <c r="C132" s="5">
        <f>Data!R127</f>
        <v>120</v>
      </c>
      <c r="D132" s="5">
        <f>Data!M127</f>
        <v>39</v>
      </c>
      <c r="E132" s="6">
        <f t="shared" si="11"/>
        <v>0.32500000000000001</v>
      </c>
      <c r="F132" s="5">
        <f>Data!N127</f>
        <v>30</v>
      </c>
      <c r="G132" s="6">
        <f t="shared" si="12"/>
        <v>0.25</v>
      </c>
      <c r="H132" s="12">
        <f>Data!Z127</f>
        <v>26</v>
      </c>
      <c r="I132" s="14">
        <f t="shared" si="13"/>
        <v>0.21666666666666667</v>
      </c>
      <c r="J132" s="31">
        <f t="shared" si="14"/>
        <v>95</v>
      </c>
      <c r="K132" s="14">
        <f t="shared" si="15"/>
        <v>0.79166666666666663</v>
      </c>
      <c r="L132" s="5">
        <f>Data!O127</f>
        <v>1</v>
      </c>
      <c r="M132" s="6">
        <f t="shared" si="16"/>
        <v>8.3333333333333332E-3</v>
      </c>
      <c r="N132" s="5">
        <f>Data!P127</f>
        <v>24</v>
      </c>
      <c r="O132" s="6">
        <f t="shared" si="17"/>
        <v>0.2</v>
      </c>
      <c r="P132" s="12">
        <f>Data!X127</f>
        <v>0</v>
      </c>
      <c r="Q132" s="14">
        <f t="shared" si="18"/>
        <v>0</v>
      </c>
      <c r="R132" s="12">
        <f>Data!AA127</f>
        <v>0</v>
      </c>
      <c r="S132" s="14">
        <f t="shared" si="19"/>
        <v>0</v>
      </c>
      <c r="T132" s="48" t="str">
        <f>Data!AV127</f>
        <v>Eastern</v>
      </c>
    </row>
    <row r="133" spans="1:20" x14ac:dyDescent="0.2">
      <c r="A133" s="3" t="str">
        <f>Data!A128</f>
        <v>Warren</v>
      </c>
      <c r="B133" s="5">
        <f>Data!B128</f>
        <v>19</v>
      </c>
      <c r="C133" s="5">
        <f>Data!R128</f>
        <v>6</v>
      </c>
      <c r="D133" s="5">
        <f>Data!M128</f>
        <v>4</v>
      </c>
      <c r="E133" s="6">
        <f t="shared" si="11"/>
        <v>0.66666666666666663</v>
      </c>
      <c r="F133" s="5">
        <f>Data!N128</f>
        <v>1</v>
      </c>
      <c r="G133" s="6">
        <f t="shared" si="12"/>
        <v>0.16666666666666666</v>
      </c>
      <c r="H133" s="12">
        <f>Data!Z128</f>
        <v>1</v>
      </c>
      <c r="I133" s="14">
        <f t="shared" si="13"/>
        <v>0.16666666666666666</v>
      </c>
      <c r="J133" s="31">
        <f t="shared" si="14"/>
        <v>6</v>
      </c>
      <c r="K133" s="14">
        <f t="shared" si="15"/>
        <v>1</v>
      </c>
      <c r="L133" s="5">
        <f>Data!O128</f>
        <v>0</v>
      </c>
      <c r="M133" s="6">
        <f t="shared" si="16"/>
        <v>0</v>
      </c>
      <c r="N133" s="5">
        <f>Data!P128</f>
        <v>0</v>
      </c>
      <c r="O133" s="6">
        <f t="shared" si="17"/>
        <v>0</v>
      </c>
      <c r="P133" s="12">
        <f>Data!X128</f>
        <v>0</v>
      </c>
      <c r="Q133" s="14">
        <f t="shared" si="18"/>
        <v>0</v>
      </c>
      <c r="R133" s="12">
        <f>Data!AA128</f>
        <v>0</v>
      </c>
      <c r="S133" s="14">
        <f t="shared" si="19"/>
        <v>0</v>
      </c>
      <c r="T133" s="48" t="str">
        <f>Data!AV128</f>
        <v>Northern</v>
      </c>
    </row>
    <row r="134" spans="1:20" x14ac:dyDescent="0.2">
      <c r="A134" s="3" t="str">
        <f>Data!A129</f>
        <v>Washington</v>
      </c>
      <c r="B134" s="5">
        <f>Data!B129</f>
        <v>39</v>
      </c>
      <c r="C134" s="5">
        <f>Data!R129</f>
        <v>24</v>
      </c>
      <c r="D134" s="5">
        <f>Data!M129</f>
        <v>5</v>
      </c>
      <c r="E134" s="6">
        <f t="shared" si="11"/>
        <v>0.20833333333333334</v>
      </c>
      <c r="F134" s="5">
        <f>Data!N129</f>
        <v>5</v>
      </c>
      <c r="G134" s="6">
        <f t="shared" si="12"/>
        <v>0.20833333333333334</v>
      </c>
      <c r="H134" s="12">
        <f>Data!Z129</f>
        <v>8</v>
      </c>
      <c r="I134" s="14">
        <f t="shared" si="13"/>
        <v>0.33333333333333331</v>
      </c>
      <c r="J134" s="31">
        <f t="shared" si="14"/>
        <v>18</v>
      </c>
      <c r="K134" s="14">
        <f t="shared" si="15"/>
        <v>0.75</v>
      </c>
      <c r="L134" s="5">
        <f>Data!O129</f>
        <v>0</v>
      </c>
      <c r="M134" s="6">
        <f t="shared" si="16"/>
        <v>0</v>
      </c>
      <c r="N134" s="5">
        <f>Data!P129</f>
        <v>6</v>
      </c>
      <c r="O134" s="6">
        <f t="shared" si="17"/>
        <v>0.25</v>
      </c>
      <c r="P134" s="12">
        <f>Data!X129</f>
        <v>0</v>
      </c>
      <c r="Q134" s="14">
        <f t="shared" si="18"/>
        <v>0</v>
      </c>
      <c r="R134" s="12">
        <f>Data!AA129</f>
        <v>0</v>
      </c>
      <c r="S134" s="14">
        <f t="shared" si="19"/>
        <v>0</v>
      </c>
      <c r="T134" s="48" t="str">
        <f>Data!AV129</f>
        <v>Western</v>
      </c>
    </row>
    <row r="135" spans="1:20" x14ac:dyDescent="0.2">
      <c r="A135" s="3" t="str">
        <f>Data!A130</f>
        <v>Waynesboro</v>
      </c>
      <c r="B135" s="5">
        <f>Data!B130</f>
        <v>0</v>
      </c>
      <c r="C135" s="5">
        <f>Data!R130</f>
        <v>0</v>
      </c>
      <c r="D135" s="5">
        <f>Data!M130</f>
        <v>0</v>
      </c>
      <c r="E135" s="6">
        <f t="shared" si="11"/>
        <v>0</v>
      </c>
      <c r="F135" s="5">
        <f>Data!N130</f>
        <v>0</v>
      </c>
      <c r="G135" s="6">
        <f t="shared" si="12"/>
        <v>0</v>
      </c>
      <c r="H135" s="12">
        <f>Data!Z130</f>
        <v>0</v>
      </c>
      <c r="I135" s="14">
        <f t="shared" si="13"/>
        <v>0</v>
      </c>
      <c r="J135" s="31">
        <f t="shared" si="14"/>
        <v>0</v>
      </c>
      <c r="K135" s="14">
        <f t="shared" si="15"/>
        <v>0</v>
      </c>
      <c r="L135" s="5">
        <f>Data!O130</f>
        <v>0</v>
      </c>
      <c r="M135" s="6">
        <f t="shared" si="16"/>
        <v>0</v>
      </c>
      <c r="N135" s="5">
        <f>Data!P130</f>
        <v>0</v>
      </c>
      <c r="O135" s="6">
        <f t="shared" si="17"/>
        <v>0</v>
      </c>
      <c r="P135" s="12">
        <f>Data!X130</f>
        <v>0</v>
      </c>
      <c r="Q135" s="14">
        <f t="shared" si="18"/>
        <v>0</v>
      </c>
      <c r="R135" s="12">
        <f>Data!AA130</f>
        <v>0</v>
      </c>
      <c r="S135" s="14">
        <f t="shared" ref="S135:S142" si="20">IF(C135=0,0,R135/C135)</f>
        <v>0</v>
      </c>
      <c r="T135" s="48" t="str">
        <f>Data!AV130</f>
        <v>Piedmont</v>
      </c>
    </row>
    <row r="136" spans="1:20" x14ac:dyDescent="0.2">
      <c r="A136" s="3" t="str">
        <f>Data!A131</f>
        <v>Westmoreland</v>
      </c>
      <c r="B136" s="5">
        <f>Data!B131</f>
        <v>14</v>
      </c>
      <c r="C136" s="5">
        <f>Data!R131</f>
        <v>4</v>
      </c>
      <c r="D136" s="5">
        <f>Data!M131</f>
        <v>2</v>
      </c>
      <c r="E136" s="6">
        <f t="shared" ref="E136:E142" si="21">IF(C136=0,0,D136/C136)</f>
        <v>0.5</v>
      </c>
      <c r="F136" s="5">
        <f>Data!N131</f>
        <v>1</v>
      </c>
      <c r="G136" s="6">
        <f t="shared" ref="G136:G142" si="22">IF(C136=0,0,F136/C136)</f>
        <v>0.25</v>
      </c>
      <c r="H136" s="12">
        <f>Data!Z131</f>
        <v>0</v>
      </c>
      <c r="I136" s="14">
        <f t="shared" ref="I136:I141" si="23">IF(C136=0,0,H136/C136)</f>
        <v>0</v>
      </c>
      <c r="J136" s="31">
        <f t="shared" ref="J136:J141" si="24">H136+F136+D136</f>
        <v>3</v>
      </c>
      <c r="K136" s="14">
        <f t="shared" ref="K136:K142" si="25">IF(C136=0,0,J136/C136)</f>
        <v>0.75</v>
      </c>
      <c r="L136" s="5">
        <f>Data!O131</f>
        <v>1</v>
      </c>
      <c r="M136" s="6">
        <f t="shared" ref="M136:M142" si="26">IF(C136=0,0,L136/C136)</f>
        <v>0.25</v>
      </c>
      <c r="N136" s="5">
        <f>Data!P131</f>
        <v>0</v>
      </c>
      <c r="O136" s="6">
        <f t="shared" ref="O136:O142" si="27">IF(C136=0,0,N136/C136)</f>
        <v>0</v>
      </c>
      <c r="P136" s="12">
        <f>Data!X131</f>
        <v>0</v>
      </c>
      <c r="Q136" s="14">
        <f t="shared" ref="Q136:Q141" si="28">IF(C136=0,0,P136/C136)</f>
        <v>0</v>
      </c>
      <c r="R136" s="12">
        <f>Data!AA131</f>
        <v>0</v>
      </c>
      <c r="S136" s="14">
        <f t="shared" si="20"/>
        <v>0</v>
      </c>
      <c r="T136" s="48" t="str">
        <f>Data!AV131</f>
        <v>Central</v>
      </c>
    </row>
    <row r="137" spans="1:20" x14ac:dyDescent="0.2">
      <c r="A137" s="3" t="str">
        <f>Data!A132</f>
        <v>Williamsburg</v>
      </c>
      <c r="B137" s="5">
        <f>Data!B132</f>
        <v>2</v>
      </c>
      <c r="C137" s="5">
        <f>Data!R132</f>
        <v>1</v>
      </c>
      <c r="D137" s="5">
        <f>Data!M132</f>
        <v>0</v>
      </c>
      <c r="E137" s="6">
        <f t="shared" si="21"/>
        <v>0</v>
      </c>
      <c r="F137" s="5">
        <f>Data!N132</f>
        <v>0</v>
      </c>
      <c r="G137" s="6">
        <f t="shared" si="22"/>
        <v>0</v>
      </c>
      <c r="H137" s="12">
        <f>Data!Z132</f>
        <v>0</v>
      </c>
      <c r="I137" s="14">
        <f t="shared" si="23"/>
        <v>0</v>
      </c>
      <c r="J137" s="31">
        <f t="shared" si="24"/>
        <v>0</v>
      </c>
      <c r="K137" s="14">
        <f t="shared" si="25"/>
        <v>0</v>
      </c>
      <c r="L137" s="5">
        <f>Data!O132</f>
        <v>0</v>
      </c>
      <c r="M137" s="6">
        <f t="shared" si="26"/>
        <v>0</v>
      </c>
      <c r="N137" s="5">
        <f>Data!P132</f>
        <v>1</v>
      </c>
      <c r="O137" s="6">
        <f t="shared" si="27"/>
        <v>1</v>
      </c>
      <c r="P137" s="12">
        <f>Data!X132</f>
        <v>0</v>
      </c>
      <c r="Q137" s="14">
        <f t="shared" si="28"/>
        <v>0</v>
      </c>
      <c r="R137" s="12">
        <f>Data!AA132</f>
        <v>0</v>
      </c>
      <c r="S137" s="14">
        <f t="shared" si="20"/>
        <v>0</v>
      </c>
      <c r="T137" s="48" t="str">
        <f>Data!AV132</f>
        <v>Eastern</v>
      </c>
    </row>
    <row r="138" spans="1:20" x14ac:dyDescent="0.2">
      <c r="A138" s="3" t="str">
        <f>Data!A133</f>
        <v>Winchester</v>
      </c>
      <c r="B138" s="5">
        <f>Data!B133</f>
        <v>61</v>
      </c>
      <c r="C138" s="5">
        <f>Data!R133</f>
        <v>34</v>
      </c>
      <c r="D138" s="5">
        <f>Data!M133</f>
        <v>24</v>
      </c>
      <c r="E138" s="6">
        <f t="shared" si="21"/>
        <v>0.70588235294117652</v>
      </c>
      <c r="F138" s="5">
        <f>Data!N133</f>
        <v>3</v>
      </c>
      <c r="G138" s="6">
        <f t="shared" si="22"/>
        <v>8.8235294117647065E-2</v>
      </c>
      <c r="H138" s="12">
        <f>Data!Z133</f>
        <v>4</v>
      </c>
      <c r="I138" s="14">
        <f t="shared" si="23"/>
        <v>0.11764705882352941</v>
      </c>
      <c r="J138" s="31">
        <f t="shared" si="24"/>
        <v>31</v>
      </c>
      <c r="K138" s="14">
        <f t="shared" si="25"/>
        <v>0.91176470588235292</v>
      </c>
      <c r="L138" s="5">
        <f>Data!O133</f>
        <v>0</v>
      </c>
      <c r="M138" s="6">
        <f t="shared" si="26"/>
        <v>0</v>
      </c>
      <c r="N138" s="5">
        <f>Data!P133</f>
        <v>3</v>
      </c>
      <c r="O138" s="6">
        <f t="shared" si="27"/>
        <v>8.8235294117647065E-2</v>
      </c>
      <c r="P138" s="12">
        <f>Data!X133</f>
        <v>0</v>
      </c>
      <c r="Q138" s="14">
        <f t="shared" si="28"/>
        <v>0</v>
      </c>
      <c r="R138" s="12">
        <f>Data!AA133</f>
        <v>0</v>
      </c>
      <c r="S138" s="14">
        <f t="shared" si="20"/>
        <v>0</v>
      </c>
      <c r="T138" s="48" t="str">
        <f>Data!AV133</f>
        <v>Northern</v>
      </c>
    </row>
    <row r="139" spans="1:20" x14ac:dyDescent="0.2">
      <c r="A139" s="3" t="str">
        <f>Data!A134</f>
        <v>Wise</v>
      </c>
      <c r="B139" s="5">
        <f>Data!B134</f>
        <v>75</v>
      </c>
      <c r="C139" s="5">
        <f>Data!R134</f>
        <v>71</v>
      </c>
      <c r="D139" s="5">
        <f>Data!M134</f>
        <v>17</v>
      </c>
      <c r="E139" s="6">
        <f t="shared" si="21"/>
        <v>0.23943661971830985</v>
      </c>
      <c r="F139" s="5">
        <f>Data!N134</f>
        <v>31</v>
      </c>
      <c r="G139" s="6">
        <f t="shared" si="22"/>
        <v>0.43661971830985913</v>
      </c>
      <c r="H139" s="12">
        <f>Data!Z134</f>
        <v>16</v>
      </c>
      <c r="I139" s="14">
        <f t="shared" si="23"/>
        <v>0.22535211267605634</v>
      </c>
      <c r="J139" s="31">
        <f t="shared" si="24"/>
        <v>64</v>
      </c>
      <c r="K139" s="14">
        <f t="shared" si="25"/>
        <v>0.90140845070422537</v>
      </c>
      <c r="L139" s="5">
        <f>Data!O134</f>
        <v>0</v>
      </c>
      <c r="M139" s="6">
        <f t="shared" si="26"/>
        <v>0</v>
      </c>
      <c r="N139" s="5">
        <f>Data!P134</f>
        <v>7</v>
      </c>
      <c r="O139" s="6">
        <f t="shared" si="27"/>
        <v>9.8591549295774641E-2</v>
      </c>
      <c r="P139" s="12">
        <f>Data!X134</f>
        <v>0</v>
      </c>
      <c r="Q139" s="14">
        <f t="shared" si="28"/>
        <v>0</v>
      </c>
      <c r="R139" s="12">
        <f>Data!AA134</f>
        <v>0</v>
      </c>
      <c r="S139" s="14">
        <f t="shared" si="20"/>
        <v>0</v>
      </c>
      <c r="T139" s="48" t="str">
        <f>Data!AV134</f>
        <v>Western</v>
      </c>
    </row>
    <row r="140" spans="1:20" x14ac:dyDescent="0.2">
      <c r="A140" s="3" t="str">
        <f>Data!A135</f>
        <v>Wythe</v>
      </c>
      <c r="B140" s="5">
        <f>Data!B135</f>
        <v>37</v>
      </c>
      <c r="C140" s="5">
        <f>Data!R135</f>
        <v>21</v>
      </c>
      <c r="D140" s="5">
        <f>Data!M135</f>
        <v>6</v>
      </c>
      <c r="E140" s="6">
        <f t="shared" si="21"/>
        <v>0.2857142857142857</v>
      </c>
      <c r="F140" s="5">
        <f>Data!N135</f>
        <v>9</v>
      </c>
      <c r="G140" s="6">
        <f t="shared" si="22"/>
        <v>0.42857142857142855</v>
      </c>
      <c r="H140" s="12">
        <f>Data!Z135</f>
        <v>3</v>
      </c>
      <c r="I140" s="14">
        <f t="shared" si="23"/>
        <v>0.14285714285714285</v>
      </c>
      <c r="J140" s="31">
        <f t="shared" si="24"/>
        <v>18</v>
      </c>
      <c r="K140" s="14">
        <f t="shared" si="25"/>
        <v>0.8571428571428571</v>
      </c>
      <c r="L140" s="5">
        <f>Data!O135</f>
        <v>0</v>
      </c>
      <c r="M140" s="6">
        <f t="shared" si="26"/>
        <v>0</v>
      </c>
      <c r="N140" s="5">
        <f>Data!P135</f>
        <v>3</v>
      </c>
      <c r="O140" s="6">
        <f t="shared" si="27"/>
        <v>0.14285714285714285</v>
      </c>
      <c r="P140" s="12">
        <f>Data!X135</f>
        <v>0</v>
      </c>
      <c r="Q140" s="14">
        <f t="shared" si="28"/>
        <v>0</v>
      </c>
      <c r="R140" s="12">
        <f>Data!AA135</f>
        <v>0</v>
      </c>
      <c r="S140" s="14">
        <f t="shared" si="20"/>
        <v>0</v>
      </c>
      <c r="T140" s="48" t="str">
        <f>Data!AV135</f>
        <v>Western</v>
      </c>
    </row>
    <row r="141" spans="1:20" ht="13.5" thickBot="1" x14ac:dyDescent="0.25">
      <c r="A141" s="17" t="str">
        <f>Data!A136</f>
        <v>York</v>
      </c>
      <c r="B141" s="18">
        <f>Data!B136</f>
        <v>7</v>
      </c>
      <c r="C141" s="18">
        <f>Data!R136</f>
        <v>8</v>
      </c>
      <c r="D141" s="18">
        <f>Data!M136</f>
        <v>0</v>
      </c>
      <c r="E141" s="19">
        <f t="shared" si="21"/>
        <v>0</v>
      </c>
      <c r="F141" s="18">
        <f>Data!N136</f>
        <v>2</v>
      </c>
      <c r="G141" s="19">
        <f t="shared" si="22"/>
        <v>0.25</v>
      </c>
      <c r="H141" s="12">
        <f>Data!Z136</f>
        <v>1</v>
      </c>
      <c r="I141" s="14">
        <f t="shared" si="23"/>
        <v>0.125</v>
      </c>
      <c r="J141" s="31">
        <f t="shared" si="24"/>
        <v>3</v>
      </c>
      <c r="K141" s="42">
        <f t="shared" si="25"/>
        <v>0.375</v>
      </c>
      <c r="L141" s="18">
        <f>Data!O136</f>
        <v>0</v>
      </c>
      <c r="M141" s="19">
        <f t="shared" si="26"/>
        <v>0</v>
      </c>
      <c r="N141" s="18">
        <f>Data!P136</f>
        <v>5</v>
      </c>
      <c r="O141" s="19">
        <f t="shared" si="27"/>
        <v>0.625</v>
      </c>
      <c r="P141" s="12">
        <f>Data!X136</f>
        <v>0</v>
      </c>
      <c r="Q141" s="14">
        <f t="shared" si="28"/>
        <v>0</v>
      </c>
      <c r="R141" s="12">
        <f>Data!AA136</f>
        <v>0</v>
      </c>
      <c r="S141" s="14">
        <f t="shared" si="20"/>
        <v>0</v>
      </c>
      <c r="T141" s="48" t="str">
        <f>Data!AV136</f>
        <v>Eastern</v>
      </c>
    </row>
    <row r="142" spans="1:20" s="4" customFormat="1" ht="13.5" thickBot="1" x14ac:dyDescent="0.25">
      <c r="A142" s="20" t="s">
        <v>162</v>
      </c>
      <c r="B142" s="21">
        <f>SUM(B7:B141)</f>
        <v>5146</v>
      </c>
      <c r="C142" s="21">
        <f>SUM(C7:C141)</f>
        <v>2701</v>
      </c>
      <c r="D142" s="21">
        <f>SUM(D7:D141)</f>
        <v>796</v>
      </c>
      <c r="E142" s="22">
        <f t="shared" si="21"/>
        <v>0.29470566456867825</v>
      </c>
      <c r="F142" s="21">
        <f>SUM(F7:F141)</f>
        <v>769</v>
      </c>
      <c r="G142" s="22">
        <f t="shared" si="22"/>
        <v>0.28470936690114773</v>
      </c>
      <c r="H142" s="21">
        <f>SUM(H7:H141)</f>
        <v>493</v>
      </c>
      <c r="I142" s="23">
        <f>IF(C142=0,0,H142/C142)</f>
        <v>0.18252499074416884</v>
      </c>
      <c r="J142" s="40">
        <f>SUM(J7:J141)</f>
        <v>2058</v>
      </c>
      <c r="K142" s="43">
        <f t="shared" si="25"/>
        <v>0.76194002221399482</v>
      </c>
      <c r="L142" s="41">
        <f>SUM(L7:L141)</f>
        <v>37</v>
      </c>
      <c r="M142" s="22">
        <f t="shared" si="26"/>
        <v>1.3698630136986301E-2</v>
      </c>
      <c r="N142" s="21">
        <f>SUM(N7:N141)</f>
        <v>591</v>
      </c>
      <c r="O142" s="23">
        <f t="shared" si="27"/>
        <v>0.21880784894483524</v>
      </c>
      <c r="P142" s="21">
        <f>SUM(P7:P141)</f>
        <v>6</v>
      </c>
      <c r="Q142" s="23">
        <f>IF(C142=0,0,P142/C142)</f>
        <v>2.2213994816734544E-3</v>
      </c>
      <c r="R142" s="21">
        <f>SUM(R7:R141)</f>
        <v>9</v>
      </c>
      <c r="S142" s="23">
        <f t="shared" si="20"/>
        <v>3.3320992225101815E-3</v>
      </c>
    </row>
    <row r="143" spans="1:20" x14ac:dyDescent="0.2">
      <c r="A143" s="11"/>
      <c r="B143" s="11"/>
      <c r="C143" s="11"/>
      <c r="D143" s="11"/>
      <c r="E143" s="11"/>
      <c r="F143" s="11"/>
      <c r="G143" s="11"/>
      <c r="J143" s="35"/>
      <c r="K143" s="11"/>
      <c r="L143" s="11"/>
      <c r="M143" s="11"/>
      <c r="N143" s="11"/>
      <c r="O143" s="11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RowHeight="12.75" x14ac:dyDescent="0.2"/>
  <cols>
    <col min="1" max="4" width="18.7109375" style="3" customWidth="1"/>
    <col min="5" max="16384" width="9.140625" style="3"/>
  </cols>
  <sheetData>
    <row r="1" spans="1:6" s="8" customFormat="1" ht="15.75" x14ac:dyDescent="0.25">
      <c r="A1" s="92" t="str">
        <f>'Nbr Family'!A1:S1</f>
        <v>Children's Services System Outcomes</v>
      </c>
      <c r="B1" s="110"/>
      <c r="C1" s="110"/>
      <c r="D1" s="110"/>
      <c r="E1" s="91"/>
    </row>
    <row r="2" spans="1:6" s="8" customFormat="1" ht="15.75" x14ac:dyDescent="0.25">
      <c r="A2" s="92" t="s">
        <v>193</v>
      </c>
      <c r="B2" s="90"/>
      <c r="C2" s="90"/>
      <c r="D2" s="90"/>
      <c r="E2" s="91"/>
    </row>
    <row r="3" spans="1:6" s="8" customFormat="1" ht="15" x14ac:dyDescent="0.25">
      <c r="A3" s="93" t="str">
        <f>"Date Range From: " &amp; TEXT(Time!C2,"mm/dd/yyyy") &amp; " To: " &amp; TEXT(Time!B2,"mm/dd/yyyy")</f>
        <v>Date Range From: 03/01/2019 To: 03/31/2019</v>
      </c>
      <c r="B3" s="90"/>
      <c r="C3" s="90"/>
      <c r="D3" s="90"/>
      <c r="E3" s="91"/>
    </row>
    <row r="4" spans="1:6" s="8" customFormat="1" x14ac:dyDescent="0.2">
      <c r="A4" s="94" t="str">
        <f>"Data Is As Of: " &amp; TEXT(Time!E2,"mm/dd/yyyy")</f>
        <v>Data Is As Of: 05/01/2019</v>
      </c>
      <c r="B4" s="90"/>
      <c r="C4" s="90"/>
      <c r="D4" s="90"/>
      <c r="E4" s="91"/>
    </row>
    <row r="5" spans="1:6" ht="13.5" thickBot="1" x14ac:dyDescent="0.25">
      <c r="A5" s="107"/>
      <c r="B5" s="108"/>
      <c r="C5" s="108"/>
      <c r="D5" s="108"/>
      <c r="E5" s="109"/>
    </row>
    <row r="6" spans="1:6" ht="18" customHeight="1" thickBot="1" x14ac:dyDescent="0.25">
      <c r="A6" s="79" t="str">
        <f>Data!A1</f>
        <v>Local Agency</v>
      </c>
      <c r="B6" s="80" t="s">
        <v>188</v>
      </c>
      <c r="C6" s="80" t="s">
        <v>194</v>
      </c>
      <c r="D6" s="85" t="s">
        <v>195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Data!AB2</f>
        <v>13</v>
      </c>
      <c r="C7" s="12">
        <f>Data!AC2</f>
        <v>10374</v>
      </c>
      <c r="D7" s="13">
        <f>IF(B7=0,0,(C7/B7)/30.4375)</f>
        <v>26.217659137577002</v>
      </c>
      <c r="E7" s="52" t="str">
        <f>Data!AV2</f>
        <v>Eastern</v>
      </c>
    </row>
    <row r="8" spans="1:6" x14ac:dyDescent="0.2">
      <c r="A8" s="3" t="str">
        <f>Data!A3</f>
        <v>Albemarle</v>
      </c>
      <c r="B8" s="12">
        <f>Data!AB3</f>
        <v>96</v>
      </c>
      <c r="C8" s="5">
        <f>Data!AC3</f>
        <v>54854</v>
      </c>
      <c r="D8" s="9">
        <f t="shared" ref="D8:D71" si="0">IF(B8=0,0,(C8/B8)/30.4375)</f>
        <v>18.772758384668037</v>
      </c>
      <c r="E8" s="51" t="str">
        <f>Data!AV3</f>
        <v>Piedmont</v>
      </c>
    </row>
    <row r="9" spans="1:6" x14ac:dyDescent="0.2">
      <c r="A9" s="3" t="str">
        <f>Data!A4</f>
        <v>Alexandria</v>
      </c>
      <c r="B9" s="12">
        <f>Data!AB4</f>
        <v>89</v>
      </c>
      <c r="C9" s="5">
        <f>Data!AC4</f>
        <v>69903</v>
      </c>
      <c r="D9" s="9">
        <f t="shared" si="0"/>
        <v>25.804582054772396</v>
      </c>
      <c r="E9" s="51" t="str">
        <f>Data!AV4</f>
        <v>Northern</v>
      </c>
    </row>
    <row r="10" spans="1:6" x14ac:dyDescent="0.2">
      <c r="A10" s="3" t="str">
        <f>Data!A5</f>
        <v>Alleghany</v>
      </c>
      <c r="B10" s="12">
        <f>Data!AB5</f>
        <v>15</v>
      </c>
      <c r="C10" s="5">
        <f>Data!AC5</f>
        <v>9907</v>
      </c>
      <c r="D10" s="9">
        <f t="shared" si="0"/>
        <v>21.699110198494182</v>
      </c>
      <c r="E10" s="51" t="str">
        <f>Data!AV5</f>
        <v>Piedmont</v>
      </c>
    </row>
    <row r="11" spans="1:6" x14ac:dyDescent="0.2">
      <c r="A11" s="3" t="str">
        <f>Data!A6</f>
        <v>Amelia</v>
      </c>
      <c r="B11" s="12">
        <f>Data!AB6</f>
        <v>4</v>
      </c>
      <c r="C11" s="5">
        <f>Data!AC6</f>
        <v>1610</v>
      </c>
      <c r="D11" s="9">
        <f t="shared" si="0"/>
        <v>13.223819301848049</v>
      </c>
      <c r="E11" s="51" t="str">
        <f>Data!AV6</f>
        <v>Central</v>
      </c>
    </row>
    <row r="12" spans="1:6" x14ac:dyDescent="0.2">
      <c r="A12" s="3" t="str">
        <f>Data!A7</f>
        <v>Amherst</v>
      </c>
      <c r="B12" s="12">
        <f>Data!AB7</f>
        <v>33</v>
      </c>
      <c r="C12" s="5">
        <f>Data!AC7</f>
        <v>15857</v>
      </c>
      <c r="D12" s="9">
        <f t="shared" si="0"/>
        <v>15.786945429655901</v>
      </c>
      <c r="E12" s="51" t="str">
        <f>Data!AV7</f>
        <v>Piedmont</v>
      </c>
    </row>
    <row r="13" spans="1:6" x14ac:dyDescent="0.2">
      <c r="A13" s="3" t="str">
        <f>Data!A8</f>
        <v>Appomattox</v>
      </c>
      <c r="B13" s="12">
        <f>Data!AB8</f>
        <v>23</v>
      </c>
      <c r="C13" s="5">
        <f>Data!AC8</f>
        <v>16745</v>
      </c>
      <c r="D13" s="9">
        <f t="shared" si="0"/>
        <v>23.919292920274977</v>
      </c>
      <c r="E13" s="51" t="str">
        <f>Data!AV8</f>
        <v>Piedmont</v>
      </c>
    </row>
    <row r="14" spans="1:6" x14ac:dyDescent="0.2">
      <c r="A14" s="3" t="str">
        <f>Data!A9</f>
        <v>Arlington</v>
      </c>
      <c r="B14" s="12">
        <f>Data!AB9</f>
        <v>64</v>
      </c>
      <c r="C14" s="5">
        <f>Data!AC9</f>
        <v>40305</v>
      </c>
      <c r="D14" s="9">
        <f t="shared" si="0"/>
        <v>20.690451745379878</v>
      </c>
      <c r="E14" s="51" t="str">
        <f>Data!AV9</f>
        <v>Northern</v>
      </c>
    </row>
    <row r="15" spans="1:6" x14ac:dyDescent="0.2">
      <c r="A15" s="3" t="str">
        <f>Data!A10</f>
        <v>Augusta</v>
      </c>
      <c r="B15" s="12">
        <f>Data!AB10</f>
        <v>2</v>
      </c>
      <c r="C15" s="5">
        <f>Data!AC10</f>
        <v>132</v>
      </c>
      <c r="D15" s="9">
        <f t="shared" si="0"/>
        <v>2.1683778234086244</v>
      </c>
      <c r="E15" s="51" t="str">
        <f>Data!AV10</f>
        <v>Piedmont</v>
      </c>
    </row>
    <row r="16" spans="1:6" x14ac:dyDescent="0.2">
      <c r="A16" s="3" t="str">
        <f>Data!A11</f>
        <v>Bath</v>
      </c>
      <c r="B16" s="12">
        <f>Data!AB11</f>
        <v>0</v>
      </c>
      <c r="C16" s="5">
        <f>Data!AC11</f>
        <v>0</v>
      </c>
      <c r="D16" s="9">
        <f t="shared" si="0"/>
        <v>0</v>
      </c>
      <c r="E16" s="51" t="str">
        <f>Data!AV11</f>
        <v>Piedmont</v>
      </c>
    </row>
    <row r="17" spans="1:5" x14ac:dyDescent="0.2">
      <c r="A17" s="3" t="str">
        <f>Data!A12</f>
        <v>Bedford City</v>
      </c>
      <c r="B17" s="12">
        <f>Data!AB12</f>
        <v>0</v>
      </c>
      <c r="C17" s="5">
        <f>Data!AC12</f>
        <v>0</v>
      </c>
      <c r="D17" s="9">
        <f t="shared" si="0"/>
        <v>0</v>
      </c>
      <c r="E17" s="51" t="str">
        <f>Data!AV12</f>
        <v>Piedmont</v>
      </c>
    </row>
    <row r="18" spans="1:5" x14ac:dyDescent="0.2">
      <c r="A18" s="3" t="str">
        <f>Data!A13</f>
        <v>Bedford County</v>
      </c>
      <c r="B18" s="12">
        <f>Data!AB13</f>
        <v>67</v>
      </c>
      <c r="C18" s="5">
        <f>Data!AC13</f>
        <v>31140</v>
      </c>
      <c r="D18" s="9">
        <f t="shared" si="0"/>
        <v>15.269851972171995</v>
      </c>
      <c r="E18" s="51" t="str">
        <f>Data!AV13</f>
        <v>Piedmont</v>
      </c>
    </row>
    <row r="19" spans="1:5" x14ac:dyDescent="0.2">
      <c r="A19" s="3" t="str">
        <f>Data!A14</f>
        <v>Bland</v>
      </c>
      <c r="B19" s="12">
        <f>Data!AB14</f>
        <v>9</v>
      </c>
      <c r="C19" s="5">
        <f>Data!AC14</f>
        <v>8261</v>
      </c>
      <c r="D19" s="9">
        <f t="shared" si="0"/>
        <v>30.156513803331052</v>
      </c>
      <c r="E19" s="51" t="str">
        <f>Data!AV14</f>
        <v>Western</v>
      </c>
    </row>
    <row r="20" spans="1:5" x14ac:dyDescent="0.2">
      <c r="A20" s="3" t="str">
        <f>Data!A15</f>
        <v>Botetourt</v>
      </c>
      <c r="B20" s="12">
        <f>Data!AB15</f>
        <v>6</v>
      </c>
      <c r="C20" s="5">
        <f>Data!AC15</f>
        <v>1834</v>
      </c>
      <c r="D20" s="9">
        <f t="shared" si="0"/>
        <v>10.042436687200547</v>
      </c>
      <c r="E20" s="51" t="str">
        <f>Data!AV15</f>
        <v>Piedmont</v>
      </c>
    </row>
    <row r="21" spans="1:5" x14ac:dyDescent="0.2">
      <c r="A21" s="3" t="str">
        <f>Data!A16</f>
        <v>Bristol</v>
      </c>
      <c r="B21" s="12">
        <f>Data!AB16</f>
        <v>50</v>
      </c>
      <c r="C21" s="5">
        <f>Data!AC16</f>
        <v>33729</v>
      </c>
      <c r="D21" s="9">
        <f t="shared" si="0"/>
        <v>22.162792607802878</v>
      </c>
      <c r="E21" s="51" t="str">
        <f>Data!AV16</f>
        <v>Western</v>
      </c>
    </row>
    <row r="22" spans="1:5" x14ac:dyDescent="0.2">
      <c r="A22" s="3" t="str">
        <f>Data!A17</f>
        <v>Brunswick</v>
      </c>
      <c r="B22" s="12">
        <f>Data!AB17</f>
        <v>6</v>
      </c>
      <c r="C22" s="5">
        <f>Data!AC17</f>
        <v>5463</v>
      </c>
      <c r="D22" s="9">
        <f t="shared" si="0"/>
        <v>29.913757700205338</v>
      </c>
      <c r="E22" s="51" t="str">
        <f>Data!AV17</f>
        <v>Eastern</v>
      </c>
    </row>
    <row r="23" spans="1:5" x14ac:dyDescent="0.2">
      <c r="A23" s="3" t="str">
        <f>Data!A18</f>
        <v>Buchanan</v>
      </c>
      <c r="B23" s="12">
        <f>Data!AB18</f>
        <v>41</v>
      </c>
      <c r="C23" s="5">
        <f>Data!AC18</f>
        <v>25797</v>
      </c>
      <c r="D23" s="9">
        <f t="shared" si="0"/>
        <v>20.671708318725898</v>
      </c>
      <c r="E23" s="51" t="str">
        <f>Data!AV18</f>
        <v>Western</v>
      </c>
    </row>
    <row r="24" spans="1:5" x14ac:dyDescent="0.2">
      <c r="A24" s="3" t="str">
        <f>Data!A19</f>
        <v>Buckingham</v>
      </c>
      <c r="B24" s="12">
        <f>Data!AB19</f>
        <v>13</v>
      </c>
      <c r="C24" s="5">
        <f>Data!AC19</f>
        <v>8477</v>
      </c>
      <c r="D24" s="9">
        <f t="shared" si="0"/>
        <v>21.423471805401991</v>
      </c>
      <c r="E24" s="51" t="str">
        <f>Data!AV19</f>
        <v>Central</v>
      </c>
    </row>
    <row r="25" spans="1:5" x14ac:dyDescent="0.2">
      <c r="A25" s="3" t="str">
        <f>Data!A20</f>
        <v>Buena Vista</v>
      </c>
      <c r="B25" s="12">
        <f>Data!AB20</f>
        <v>0</v>
      </c>
      <c r="C25" s="5">
        <f>Data!AC20</f>
        <v>0</v>
      </c>
      <c r="D25" s="9">
        <f t="shared" si="0"/>
        <v>0</v>
      </c>
      <c r="E25" s="51" t="str">
        <f>Data!AV20</f>
        <v>Piedmont</v>
      </c>
    </row>
    <row r="26" spans="1:5" x14ac:dyDescent="0.2">
      <c r="A26" s="3" t="str">
        <f>Data!A21</f>
        <v>Campbell</v>
      </c>
      <c r="B26" s="12">
        <f>Data!AB21</f>
        <v>45</v>
      </c>
      <c r="C26" s="5">
        <f>Data!AC21</f>
        <v>12964</v>
      </c>
      <c r="D26" s="9">
        <f t="shared" si="0"/>
        <v>9.4649326945014831</v>
      </c>
      <c r="E26" s="51" t="str">
        <f>Data!AV21</f>
        <v>Piedmont</v>
      </c>
    </row>
    <row r="27" spans="1:5" x14ac:dyDescent="0.2">
      <c r="A27" s="3" t="str">
        <f>Data!A22</f>
        <v>Caroline</v>
      </c>
      <c r="B27" s="12">
        <f>Data!AB22</f>
        <v>11</v>
      </c>
      <c r="C27" s="5">
        <f>Data!AC22</f>
        <v>12027</v>
      </c>
      <c r="D27" s="9">
        <f t="shared" si="0"/>
        <v>35.92159790927758</v>
      </c>
      <c r="E27" s="51" t="str">
        <f>Data!AV22</f>
        <v>Central</v>
      </c>
    </row>
    <row r="28" spans="1:5" x14ac:dyDescent="0.2">
      <c r="A28" s="3" t="str">
        <f>Data!A23</f>
        <v>Carroll</v>
      </c>
      <c r="B28" s="12">
        <f>Data!AB23</f>
        <v>84</v>
      </c>
      <c r="C28" s="5">
        <f>Data!AC23</f>
        <v>38527</v>
      </c>
      <c r="D28" s="9">
        <f t="shared" si="0"/>
        <v>15.068739610834067</v>
      </c>
      <c r="E28" s="51" t="str">
        <f>Data!AV23</f>
        <v>Western</v>
      </c>
    </row>
    <row r="29" spans="1:5" x14ac:dyDescent="0.2">
      <c r="A29" s="3" t="str">
        <f>Data!A24</f>
        <v>Charles City</v>
      </c>
      <c r="B29" s="12">
        <f>Data!AB24</f>
        <v>1</v>
      </c>
      <c r="C29" s="5">
        <f>Data!AC24</f>
        <v>186</v>
      </c>
      <c r="D29" s="9">
        <f t="shared" si="0"/>
        <v>6.1108829568788501</v>
      </c>
      <c r="E29" s="51" t="str">
        <f>Data!AV24</f>
        <v>Central</v>
      </c>
    </row>
    <row r="30" spans="1:5" x14ac:dyDescent="0.2">
      <c r="A30" s="3" t="str">
        <f>Data!A25</f>
        <v>Charlotte</v>
      </c>
      <c r="B30" s="12">
        <f>Data!AB25</f>
        <v>14</v>
      </c>
      <c r="C30" s="5">
        <f>Data!AC25</f>
        <v>10749</v>
      </c>
      <c r="D30" s="9">
        <f t="shared" si="0"/>
        <v>25.224992666471106</v>
      </c>
      <c r="E30" s="51" t="str">
        <f>Data!AV25</f>
        <v>Piedmont</v>
      </c>
    </row>
    <row r="31" spans="1:5" x14ac:dyDescent="0.2">
      <c r="A31" s="3" t="str">
        <f>Data!A26</f>
        <v>Charlottesville</v>
      </c>
      <c r="B31" s="12">
        <f>Data!AB26</f>
        <v>113</v>
      </c>
      <c r="C31" s="5">
        <f>Data!AC26</f>
        <v>96682</v>
      </c>
      <c r="D31" s="9">
        <f t="shared" si="0"/>
        <v>28.109829005469646</v>
      </c>
      <c r="E31" s="51" t="str">
        <f>Data!AV26</f>
        <v>Piedmont</v>
      </c>
    </row>
    <row r="32" spans="1:5" x14ac:dyDescent="0.2">
      <c r="A32" s="3" t="str">
        <f>Data!A27</f>
        <v>Chesapeake</v>
      </c>
      <c r="B32" s="12">
        <f>Data!AB27</f>
        <v>59</v>
      </c>
      <c r="C32" s="5">
        <f>Data!AC27</f>
        <v>45866</v>
      </c>
      <c r="D32" s="9">
        <f t="shared" si="0"/>
        <v>25.540528312393416</v>
      </c>
      <c r="E32" s="51" t="str">
        <f>Data!AV27</f>
        <v>Eastern</v>
      </c>
    </row>
    <row r="33" spans="1:5" x14ac:dyDescent="0.2">
      <c r="A33" s="3" t="str">
        <f>Data!A28</f>
        <v>Chesterfield</v>
      </c>
      <c r="B33" s="12">
        <f>Data!AB28</f>
        <v>85</v>
      </c>
      <c r="C33" s="5">
        <f>Data!AC28</f>
        <v>48315</v>
      </c>
      <c r="D33" s="9">
        <f t="shared" si="0"/>
        <v>18.67471916898176</v>
      </c>
      <c r="E33" s="51" t="str">
        <f>Data!AV28</f>
        <v>Central</v>
      </c>
    </row>
    <row r="34" spans="1:5" x14ac:dyDescent="0.2">
      <c r="A34" s="3" t="str">
        <f>Data!A29</f>
        <v>Clarke</v>
      </c>
      <c r="B34" s="12">
        <f>Data!AB29</f>
        <v>5</v>
      </c>
      <c r="C34" s="5">
        <f>Data!AC29</f>
        <v>6808</v>
      </c>
      <c r="D34" s="9">
        <f t="shared" si="0"/>
        <v>44.734291581108828</v>
      </c>
      <c r="E34" s="51" t="str">
        <f>Data!AV29</f>
        <v>Northern</v>
      </c>
    </row>
    <row r="35" spans="1:5" x14ac:dyDescent="0.2">
      <c r="A35" s="3" t="str">
        <f>Data!A30</f>
        <v>Clifton Forge</v>
      </c>
      <c r="B35" s="12">
        <f>Data!AB30</f>
        <v>0</v>
      </c>
      <c r="C35" s="5">
        <f>Data!AC30</f>
        <v>0</v>
      </c>
      <c r="D35" s="9">
        <f t="shared" si="0"/>
        <v>0</v>
      </c>
      <c r="E35" s="51" t="str">
        <f>Data!AV30</f>
        <v>Piedmont</v>
      </c>
    </row>
    <row r="36" spans="1:5" x14ac:dyDescent="0.2">
      <c r="A36" s="3" t="str">
        <f>Data!A31</f>
        <v>Colonial Heights</v>
      </c>
      <c r="B36" s="12">
        <f>Data!AB31</f>
        <v>0</v>
      </c>
      <c r="C36" s="5">
        <f>Data!AC31</f>
        <v>0</v>
      </c>
      <c r="D36" s="9">
        <f t="shared" si="0"/>
        <v>0</v>
      </c>
      <c r="E36" s="51" t="str">
        <f>Data!AV31</f>
        <v>Central</v>
      </c>
    </row>
    <row r="37" spans="1:5" x14ac:dyDescent="0.2">
      <c r="A37" s="3" t="str">
        <f>Data!A32</f>
        <v>Covington</v>
      </c>
      <c r="B37" s="12">
        <f>Data!AB32</f>
        <v>0</v>
      </c>
      <c r="C37" s="5">
        <f>Data!AC32</f>
        <v>0</v>
      </c>
      <c r="D37" s="9">
        <f t="shared" si="0"/>
        <v>0</v>
      </c>
      <c r="E37" s="51" t="str">
        <f>Data!AV32</f>
        <v>Piedmont</v>
      </c>
    </row>
    <row r="38" spans="1:5" x14ac:dyDescent="0.2">
      <c r="A38" s="3" t="str">
        <f>Data!A33</f>
        <v>Craig</v>
      </c>
      <c r="B38" s="12">
        <f>Data!AB33</f>
        <v>15</v>
      </c>
      <c r="C38" s="5">
        <f>Data!AC33</f>
        <v>3137</v>
      </c>
      <c r="D38" s="9">
        <f t="shared" si="0"/>
        <v>6.8709103353867214</v>
      </c>
      <c r="E38" s="51" t="str">
        <f>Data!AV33</f>
        <v>Piedmont</v>
      </c>
    </row>
    <row r="39" spans="1:5" x14ac:dyDescent="0.2">
      <c r="A39" s="3" t="str">
        <f>Data!A34</f>
        <v>Culpeper</v>
      </c>
      <c r="B39" s="12">
        <f>Data!AB34</f>
        <v>37</v>
      </c>
      <c r="C39" s="5">
        <f>Data!AC34</f>
        <v>32638</v>
      </c>
      <c r="D39" s="9">
        <f t="shared" si="0"/>
        <v>28.980964537432712</v>
      </c>
      <c r="E39" s="51" t="str">
        <f>Data!AV34</f>
        <v>Northern</v>
      </c>
    </row>
    <row r="40" spans="1:5" x14ac:dyDescent="0.2">
      <c r="A40" s="3" t="str">
        <f>Data!A35</f>
        <v>Cumberland</v>
      </c>
      <c r="B40" s="12">
        <f>Data!AB35</f>
        <v>11</v>
      </c>
      <c r="C40" s="5">
        <f>Data!AC35</f>
        <v>6784</v>
      </c>
      <c r="D40" s="9">
        <f t="shared" si="0"/>
        <v>20.262086988986372</v>
      </c>
      <c r="E40" s="51" t="str">
        <f>Data!AV35</f>
        <v>Central</v>
      </c>
    </row>
    <row r="41" spans="1:5" x14ac:dyDescent="0.2">
      <c r="A41" s="3" t="str">
        <f>Data!A36</f>
        <v>Danville</v>
      </c>
      <c r="B41" s="12">
        <f>Data!AB36</f>
        <v>45</v>
      </c>
      <c r="C41" s="5">
        <f>Data!AC36</f>
        <v>31933</v>
      </c>
      <c r="D41" s="9">
        <f t="shared" si="0"/>
        <v>23.314077116130505</v>
      </c>
      <c r="E41" s="51" t="str">
        <f>Data!AV36</f>
        <v>Piedmont</v>
      </c>
    </row>
    <row r="42" spans="1:5" x14ac:dyDescent="0.2">
      <c r="A42" s="3" t="str">
        <f>Data!A37</f>
        <v>Dickenson</v>
      </c>
      <c r="B42" s="12">
        <f>Data!AB37</f>
        <v>31</v>
      </c>
      <c r="C42" s="5">
        <f>Data!AC37</f>
        <v>18865</v>
      </c>
      <c r="D42" s="9">
        <f t="shared" si="0"/>
        <v>19.993376167450485</v>
      </c>
      <c r="E42" s="51" t="str">
        <f>Data!AV37</f>
        <v>Western</v>
      </c>
    </row>
    <row r="43" spans="1:5" x14ac:dyDescent="0.2">
      <c r="A43" s="3" t="str">
        <f>Data!A38</f>
        <v>Dinwiddie</v>
      </c>
      <c r="B43" s="12">
        <f>Data!AB38</f>
        <v>14</v>
      </c>
      <c r="C43" s="5">
        <f>Data!AC38</f>
        <v>6748</v>
      </c>
      <c r="D43" s="9">
        <f t="shared" si="0"/>
        <v>15.835728952772074</v>
      </c>
      <c r="E43" s="51" t="str">
        <f>Data!AV38</f>
        <v>Eastern</v>
      </c>
    </row>
    <row r="44" spans="1:5" x14ac:dyDescent="0.2">
      <c r="A44" s="3" t="str">
        <f>Data!A39</f>
        <v>Emporia</v>
      </c>
      <c r="B44" s="12">
        <f>Data!AB39</f>
        <v>0</v>
      </c>
      <c r="C44" s="5">
        <f>Data!AC39</f>
        <v>0</v>
      </c>
      <c r="D44" s="9">
        <f t="shared" si="0"/>
        <v>0</v>
      </c>
      <c r="E44" s="51" t="str">
        <f>Data!AV39</f>
        <v>Eastern</v>
      </c>
    </row>
    <row r="45" spans="1:5" x14ac:dyDescent="0.2">
      <c r="A45" s="3" t="str">
        <f>Data!A40</f>
        <v>Essex</v>
      </c>
      <c r="B45" s="12">
        <f>Data!AB40</f>
        <v>9</v>
      </c>
      <c r="C45" s="5">
        <f>Data!AC40</f>
        <v>6855</v>
      </c>
      <c r="D45" s="9">
        <f t="shared" si="0"/>
        <v>25.023956194387406</v>
      </c>
      <c r="E45" s="51" t="str">
        <f>Data!AV40</f>
        <v>Central</v>
      </c>
    </row>
    <row r="46" spans="1:5" x14ac:dyDescent="0.2">
      <c r="A46" s="3" t="str">
        <f>Data!A41</f>
        <v>Fairfax City</v>
      </c>
      <c r="B46" s="12">
        <f>Data!AB41</f>
        <v>0</v>
      </c>
      <c r="C46" s="5">
        <f>Data!AC41</f>
        <v>0</v>
      </c>
      <c r="D46" s="9">
        <f t="shared" si="0"/>
        <v>0</v>
      </c>
      <c r="E46" s="51" t="str">
        <f>Data!AV41</f>
        <v>Northern</v>
      </c>
    </row>
    <row r="47" spans="1:5" x14ac:dyDescent="0.2">
      <c r="A47" s="3" t="str">
        <f>Data!A42</f>
        <v>Fairfax County</v>
      </c>
      <c r="B47" s="12">
        <f>Data!AB42</f>
        <v>171</v>
      </c>
      <c r="C47" s="5">
        <f>Data!AC42</f>
        <v>114223</v>
      </c>
      <c r="D47" s="9">
        <f t="shared" si="0"/>
        <v>21.945651260251928</v>
      </c>
      <c r="E47" s="51" t="str">
        <f>Data!AV42</f>
        <v>Northern</v>
      </c>
    </row>
    <row r="48" spans="1:5" x14ac:dyDescent="0.2">
      <c r="A48" s="3" t="str">
        <f>Data!A43</f>
        <v>Falls Church</v>
      </c>
      <c r="B48" s="12">
        <f>Data!AB43</f>
        <v>0</v>
      </c>
      <c r="C48" s="5">
        <f>Data!AC43</f>
        <v>0</v>
      </c>
      <c r="D48" s="9">
        <f t="shared" si="0"/>
        <v>0</v>
      </c>
      <c r="E48" s="51" t="str">
        <f>Data!AV43</f>
        <v>Northern</v>
      </c>
    </row>
    <row r="49" spans="1:5" x14ac:dyDescent="0.2">
      <c r="A49" s="3" t="str">
        <f>Data!A44</f>
        <v>Fauquier</v>
      </c>
      <c r="B49" s="12">
        <f>Data!AB44</f>
        <v>44</v>
      </c>
      <c r="C49" s="5">
        <f>Data!AC44</f>
        <v>26405</v>
      </c>
      <c r="D49" s="9">
        <f t="shared" si="0"/>
        <v>19.716259100242674</v>
      </c>
      <c r="E49" s="51" t="str">
        <f>Data!AV44</f>
        <v>Northern</v>
      </c>
    </row>
    <row r="50" spans="1:5" x14ac:dyDescent="0.2">
      <c r="A50" s="3" t="str">
        <f>Data!A45</f>
        <v>Floyd</v>
      </c>
      <c r="B50" s="12">
        <f>Data!AB45</f>
        <v>17</v>
      </c>
      <c r="C50" s="5">
        <f>Data!AC45</f>
        <v>6192</v>
      </c>
      <c r="D50" s="9">
        <f t="shared" si="0"/>
        <v>11.96666264041551</v>
      </c>
      <c r="E50" s="51" t="str">
        <f>Data!AV45</f>
        <v>Western</v>
      </c>
    </row>
    <row r="51" spans="1:5" x14ac:dyDescent="0.2">
      <c r="A51" s="3" t="str">
        <f>Data!A46</f>
        <v>Fluvanna</v>
      </c>
      <c r="B51" s="12">
        <f>Data!AB46</f>
        <v>15</v>
      </c>
      <c r="C51" s="5">
        <f>Data!AC46</f>
        <v>8526</v>
      </c>
      <c r="D51" s="9">
        <f t="shared" si="0"/>
        <v>18.674332648870635</v>
      </c>
      <c r="E51" s="51" t="str">
        <f>Data!AV46</f>
        <v>Central</v>
      </c>
    </row>
    <row r="52" spans="1:5" x14ac:dyDescent="0.2">
      <c r="A52" s="3" t="str">
        <f>Data!A47</f>
        <v>Franklin City</v>
      </c>
      <c r="B52" s="12">
        <f>Data!AB47</f>
        <v>7</v>
      </c>
      <c r="C52" s="5">
        <f>Data!AC47</f>
        <v>4492</v>
      </c>
      <c r="D52" s="9">
        <f t="shared" si="0"/>
        <v>21.083015547081253</v>
      </c>
      <c r="E52" s="51" t="str">
        <f>Data!AV47</f>
        <v>Eastern</v>
      </c>
    </row>
    <row r="53" spans="1:5" x14ac:dyDescent="0.2">
      <c r="A53" s="3" t="str">
        <f>Data!A48</f>
        <v>Franklin County</v>
      </c>
      <c r="B53" s="12">
        <f>Data!AB48</f>
        <v>85</v>
      </c>
      <c r="C53" s="5">
        <f>Data!AC48</f>
        <v>38985</v>
      </c>
      <c r="D53" s="9">
        <f t="shared" si="0"/>
        <v>15.068486532189878</v>
      </c>
      <c r="E53" s="51" t="str">
        <f>Data!AV48</f>
        <v>Piedmont</v>
      </c>
    </row>
    <row r="54" spans="1:5" x14ac:dyDescent="0.2">
      <c r="A54" s="3" t="str">
        <f>Data!A49</f>
        <v>Frederick</v>
      </c>
      <c r="B54" s="12">
        <f>Data!AB49</f>
        <v>40</v>
      </c>
      <c r="C54" s="5">
        <f>Data!AC49</f>
        <v>29502</v>
      </c>
      <c r="D54" s="9">
        <f t="shared" si="0"/>
        <v>24.231622176591376</v>
      </c>
      <c r="E54" s="51" t="str">
        <f>Data!AV49</f>
        <v>Northern</v>
      </c>
    </row>
    <row r="55" spans="1:5" x14ac:dyDescent="0.2">
      <c r="A55" s="3" t="str">
        <f>Data!A50</f>
        <v>Fredericksburg</v>
      </c>
      <c r="B55" s="12">
        <f>Data!AB50</f>
        <v>37</v>
      </c>
      <c r="C55" s="5">
        <f>Data!AC50</f>
        <v>14402</v>
      </c>
      <c r="D55" s="9">
        <f t="shared" si="0"/>
        <v>12.788279038792385</v>
      </c>
      <c r="E55" s="51" t="str">
        <f>Data!AV50</f>
        <v>Northern</v>
      </c>
    </row>
    <row r="56" spans="1:5" x14ac:dyDescent="0.2">
      <c r="A56" s="3" t="str">
        <f>Data!A51</f>
        <v>Galax</v>
      </c>
      <c r="B56" s="12">
        <f>Data!AB51</f>
        <v>54</v>
      </c>
      <c r="C56" s="5">
        <f>Data!AC51</f>
        <v>20265</v>
      </c>
      <c r="D56" s="9">
        <f t="shared" si="0"/>
        <v>12.329454711384896</v>
      </c>
      <c r="E56" s="51" t="str">
        <f>Data!AV51</f>
        <v>Western</v>
      </c>
    </row>
    <row r="57" spans="1:5" x14ac:dyDescent="0.2">
      <c r="A57" s="3" t="str">
        <f>Data!A52</f>
        <v>Giles</v>
      </c>
      <c r="B57" s="12">
        <f>Data!AB52</f>
        <v>42</v>
      </c>
      <c r="C57" s="5">
        <f>Data!AC52</f>
        <v>16153</v>
      </c>
      <c r="D57" s="9">
        <f t="shared" si="0"/>
        <v>12.635572504155666</v>
      </c>
      <c r="E57" s="51" t="str">
        <f>Data!AV52</f>
        <v>Western</v>
      </c>
    </row>
    <row r="58" spans="1:5" x14ac:dyDescent="0.2">
      <c r="A58" s="3" t="str">
        <f>Data!A53</f>
        <v>Gloucester</v>
      </c>
      <c r="B58" s="12">
        <f>Data!AB53</f>
        <v>18</v>
      </c>
      <c r="C58" s="5">
        <f>Data!AC53</f>
        <v>17774</v>
      </c>
      <c r="D58" s="9">
        <f t="shared" si="0"/>
        <v>32.441706593657315</v>
      </c>
      <c r="E58" s="51" t="str">
        <f>Data!AV53</f>
        <v>Eastern</v>
      </c>
    </row>
    <row r="59" spans="1:5" x14ac:dyDescent="0.2">
      <c r="A59" s="3" t="str">
        <f>Data!A54</f>
        <v>Goochland</v>
      </c>
      <c r="B59" s="12">
        <f>Data!AB54</f>
        <v>8</v>
      </c>
      <c r="C59" s="5">
        <f>Data!AC54</f>
        <v>9574</v>
      </c>
      <c r="D59" s="9">
        <f t="shared" si="0"/>
        <v>39.318275154004105</v>
      </c>
      <c r="E59" s="51" t="str">
        <f>Data!AV54</f>
        <v>Central</v>
      </c>
    </row>
    <row r="60" spans="1:5" x14ac:dyDescent="0.2">
      <c r="A60" s="3" t="str">
        <f>Data!A55</f>
        <v>Grayson</v>
      </c>
      <c r="B60" s="12">
        <f>Data!AB55</f>
        <v>24</v>
      </c>
      <c r="C60" s="5">
        <f>Data!AC55</f>
        <v>10589</v>
      </c>
      <c r="D60" s="9">
        <f t="shared" si="0"/>
        <v>14.495550992470911</v>
      </c>
      <c r="E60" s="51" t="str">
        <f>Data!AV55</f>
        <v>Western</v>
      </c>
    </row>
    <row r="61" spans="1:5" x14ac:dyDescent="0.2">
      <c r="A61" s="3" t="str">
        <f>Data!A56</f>
        <v>Greene</v>
      </c>
      <c r="B61" s="12">
        <f>Data!AB56</f>
        <v>15</v>
      </c>
      <c r="C61" s="5">
        <f>Data!AC56</f>
        <v>4010</v>
      </c>
      <c r="D61" s="9">
        <f t="shared" si="0"/>
        <v>8.7830253251197803</v>
      </c>
      <c r="E61" s="51" t="str">
        <f>Data!AV56</f>
        <v>Northern</v>
      </c>
    </row>
    <row r="62" spans="1:5" x14ac:dyDescent="0.2">
      <c r="A62" s="3" t="str">
        <f>Data!A57</f>
        <v>Greensville</v>
      </c>
      <c r="B62" s="12">
        <f>Data!AB57</f>
        <v>15</v>
      </c>
      <c r="C62" s="5">
        <f>Data!AC57</f>
        <v>5838</v>
      </c>
      <c r="D62" s="9">
        <f t="shared" si="0"/>
        <v>12.786858316221766</v>
      </c>
      <c r="E62" s="51" t="str">
        <f>Data!AV57</f>
        <v>Eastern</v>
      </c>
    </row>
    <row r="63" spans="1:5" x14ac:dyDescent="0.2">
      <c r="A63" s="3" t="str">
        <f>Data!A58</f>
        <v>Halifax</v>
      </c>
      <c r="B63" s="12">
        <f>Data!AB58</f>
        <v>37</v>
      </c>
      <c r="C63" s="5">
        <f>Data!AC58</f>
        <v>35752</v>
      </c>
      <c r="D63" s="9">
        <f t="shared" si="0"/>
        <v>31.746045840501694</v>
      </c>
      <c r="E63" s="51" t="str">
        <f>Data!AV58</f>
        <v>Piedmont</v>
      </c>
    </row>
    <row r="64" spans="1:5" x14ac:dyDescent="0.2">
      <c r="A64" s="3" t="str">
        <f>Data!A59</f>
        <v>Hampton</v>
      </c>
      <c r="B64" s="12">
        <f>Data!AB59</f>
        <v>49</v>
      </c>
      <c r="C64" s="5">
        <f>Data!AC59</f>
        <v>23568</v>
      </c>
      <c r="D64" s="9">
        <f t="shared" si="0"/>
        <v>15.802204249256171</v>
      </c>
      <c r="E64" s="51" t="str">
        <f>Data!AV59</f>
        <v>Eastern</v>
      </c>
    </row>
    <row r="65" spans="1:5" x14ac:dyDescent="0.2">
      <c r="A65" s="3" t="str">
        <f>Data!A60</f>
        <v>Hanover</v>
      </c>
      <c r="B65" s="12">
        <f>Data!AB60</f>
        <v>25</v>
      </c>
      <c r="C65" s="5">
        <f>Data!AC60</f>
        <v>9874</v>
      </c>
      <c r="D65" s="9">
        <f t="shared" si="0"/>
        <v>12.976098562628335</v>
      </c>
      <c r="E65" s="51" t="str">
        <f>Data!AV60</f>
        <v>Central</v>
      </c>
    </row>
    <row r="66" spans="1:5" x14ac:dyDescent="0.2">
      <c r="A66" s="3" t="str">
        <f>Data!A61</f>
        <v>Harrisonburg</v>
      </c>
      <c r="B66" s="12">
        <f>Data!AB61</f>
        <v>0</v>
      </c>
      <c r="C66" s="5">
        <f>Data!AC61</f>
        <v>0</v>
      </c>
      <c r="D66" s="9">
        <f t="shared" si="0"/>
        <v>0</v>
      </c>
      <c r="E66" s="51" t="str">
        <f>Data!AV61</f>
        <v>Northern</v>
      </c>
    </row>
    <row r="67" spans="1:5" x14ac:dyDescent="0.2">
      <c r="A67" s="3" t="str">
        <f>Data!A62</f>
        <v>Henrico</v>
      </c>
      <c r="B67" s="12">
        <f>Data!AB62</f>
        <v>105</v>
      </c>
      <c r="C67" s="5">
        <f>Data!AC62</f>
        <v>68889</v>
      </c>
      <c r="D67" s="9">
        <f t="shared" si="0"/>
        <v>21.555177471399237</v>
      </c>
      <c r="E67" s="51" t="str">
        <f>Data!AV62</f>
        <v>Central</v>
      </c>
    </row>
    <row r="68" spans="1:5" x14ac:dyDescent="0.2">
      <c r="A68" s="3" t="str">
        <f>Data!A63</f>
        <v>Henry</v>
      </c>
      <c r="B68" s="12">
        <f>Data!AB63</f>
        <v>50</v>
      </c>
      <c r="C68" s="5">
        <f>Data!AC63</f>
        <v>25806</v>
      </c>
      <c r="D68" s="9">
        <f t="shared" si="0"/>
        <v>16.95671457905544</v>
      </c>
      <c r="E68" s="51" t="str">
        <f>Data!AV63</f>
        <v>Piedmont</v>
      </c>
    </row>
    <row r="69" spans="1:5" x14ac:dyDescent="0.2">
      <c r="A69" s="3" t="str">
        <f>Data!A64</f>
        <v>Highland</v>
      </c>
      <c r="B69" s="12">
        <f>Data!AB64</f>
        <v>2</v>
      </c>
      <c r="C69" s="5">
        <f>Data!AC64</f>
        <v>1816</v>
      </c>
      <c r="D69" s="9">
        <f t="shared" si="0"/>
        <v>29.831622176591377</v>
      </c>
      <c r="E69" s="51" t="str">
        <f>Data!AV64</f>
        <v>Piedmont</v>
      </c>
    </row>
    <row r="70" spans="1:5" x14ac:dyDescent="0.2">
      <c r="A70" s="3" t="str">
        <f>Data!A65</f>
        <v>Hopewell</v>
      </c>
      <c r="B70" s="12">
        <f>Data!AB65</f>
        <v>20</v>
      </c>
      <c r="C70" s="5">
        <f>Data!AC65</f>
        <v>13990</v>
      </c>
      <c r="D70" s="9">
        <f t="shared" si="0"/>
        <v>22.981519507186857</v>
      </c>
      <c r="E70" s="51" t="str">
        <f>Data!AV65</f>
        <v>Central</v>
      </c>
    </row>
    <row r="71" spans="1:5" x14ac:dyDescent="0.2">
      <c r="A71" s="3" t="str">
        <f>Data!A66</f>
        <v>Isle Of Wight</v>
      </c>
      <c r="B71" s="12">
        <f>Data!AB66</f>
        <v>8</v>
      </c>
      <c r="C71" s="5">
        <f>Data!AC66</f>
        <v>2901</v>
      </c>
      <c r="D71" s="9">
        <f t="shared" si="0"/>
        <v>11.913757700205339</v>
      </c>
      <c r="E71" s="51" t="str">
        <f>Data!AV66</f>
        <v>Eastern</v>
      </c>
    </row>
    <row r="72" spans="1:5" x14ac:dyDescent="0.2">
      <c r="A72" s="3" t="str">
        <f>Data!A67</f>
        <v>James City</v>
      </c>
      <c r="B72" s="12">
        <f>Data!AB67</f>
        <v>14</v>
      </c>
      <c r="C72" s="5">
        <f>Data!AC67</f>
        <v>4486</v>
      </c>
      <c r="D72" s="9">
        <f t="shared" ref="D72:D135" si="1">IF(B72=0,0,(C72/B72)/30.4375)</f>
        <v>10.527427398063949</v>
      </c>
      <c r="E72" s="51" t="str">
        <f>Data!AV67</f>
        <v>Eastern</v>
      </c>
    </row>
    <row r="73" spans="1:5" x14ac:dyDescent="0.2">
      <c r="A73" s="3" t="str">
        <f>Data!A68</f>
        <v>King And Queen</v>
      </c>
      <c r="B73" s="12">
        <f>Data!AB68</f>
        <v>3</v>
      </c>
      <c r="C73" s="5">
        <f>Data!AC68</f>
        <v>993</v>
      </c>
      <c r="D73" s="9">
        <f t="shared" si="1"/>
        <v>10.874743326488707</v>
      </c>
      <c r="E73" s="51" t="str">
        <f>Data!AV68</f>
        <v>Central</v>
      </c>
    </row>
    <row r="74" spans="1:5" x14ac:dyDescent="0.2">
      <c r="A74" s="3" t="str">
        <f>Data!A69</f>
        <v>King George</v>
      </c>
      <c r="B74" s="12">
        <f>Data!AB69</f>
        <v>11</v>
      </c>
      <c r="C74" s="5">
        <f>Data!AC69</f>
        <v>9951</v>
      </c>
      <c r="D74" s="9">
        <f t="shared" si="1"/>
        <v>29.721112563001679</v>
      </c>
      <c r="E74" s="51" t="str">
        <f>Data!AV69</f>
        <v>Northern</v>
      </c>
    </row>
    <row r="75" spans="1:5" x14ac:dyDescent="0.2">
      <c r="A75" s="3" t="str">
        <f>Data!A70</f>
        <v>King William</v>
      </c>
      <c r="B75" s="12">
        <f>Data!AB70</f>
        <v>3</v>
      </c>
      <c r="C75" s="5">
        <f>Data!AC70</f>
        <v>1476</v>
      </c>
      <c r="D75" s="9">
        <f t="shared" si="1"/>
        <v>16.164271047227928</v>
      </c>
      <c r="E75" s="51" t="str">
        <f>Data!AV70</f>
        <v>Central</v>
      </c>
    </row>
    <row r="76" spans="1:5" x14ac:dyDescent="0.2">
      <c r="A76" s="3" t="str">
        <f>Data!A71</f>
        <v>Lancaster</v>
      </c>
      <c r="B76" s="12">
        <f>Data!AB71</f>
        <v>5</v>
      </c>
      <c r="C76" s="5">
        <f>Data!AC71</f>
        <v>4419</v>
      </c>
      <c r="D76" s="9">
        <f t="shared" si="1"/>
        <v>29.036550308008213</v>
      </c>
      <c r="E76" s="51" t="str">
        <f>Data!AV71</f>
        <v>Central</v>
      </c>
    </row>
    <row r="77" spans="1:5" x14ac:dyDescent="0.2">
      <c r="A77" s="3" t="str">
        <f>Data!A72</f>
        <v>Lee</v>
      </c>
      <c r="B77" s="12">
        <f>Data!AB72</f>
        <v>44</v>
      </c>
      <c r="C77" s="5">
        <f>Data!AC72</f>
        <v>29035</v>
      </c>
      <c r="D77" s="9">
        <f t="shared" si="1"/>
        <v>21.680044801194697</v>
      </c>
      <c r="E77" s="51" t="str">
        <f>Data!AV72</f>
        <v>Western</v>
      </c>
    </row>
    <row r="78" spans="1:5" x14ac:dyDescent="0.2">
      <c r="A78" s="3" t="str">
        <f>Data!A73</f>
        <v>Lexington</v>
      </c>
      <c r="B78" s="12">
        <f>Data!AB73</f>
        <v>0</v>
      </c>
      <c r="C78" s="5">
        <f>Data!AC73</f>
        <v>0</v>
      </c>
      <c r="D78" s="9">
        <f t="shared" si="1"/>
        <v>0</v>
      </c>
      <c r="E78" s="51" t="str">
        <f>Data!AV73</f>
        <v>Piedmont</v>
      </c>
    </row>
    <row r="79" spans="1:5" x14ac:dyDescent="0.2">
      <c r="A79" s="3" t="str">
        <f>Data!A74</f>
        <v>Loudoun</v>
      </c>
      <c r="B79" s="12">
        <f>Data!AB74</f>
        <v>47</v>
      </c>
      <c r="C79" s="5">
        <f>Data!AC74</f>
        <v>36033</v>
      </c>
      <c r="D79" s="9">
        <f t="shared" si="1"/>
        <v>25.187994233037703</v>
      </c>
      <c r="E79" s="51" t="str">
        <f>Data!AV74</f>
        <v>Northern</v>
      </c>
    </row>
    <row r="80" spans="1:5" x14ac:dyDescent="0.2">
      <c r="A80" s="3" t="str">
        <f>Data!A75</f>
        <v>Louisa</v>
      </c>
      <c r="B80" s="12">
        <f>Data!AB75</f>
        <v>32</v>
      </c>
      <c r="C80" s="5">
        <f>Data!AC75</f>
        <v>15849</v>
      </c>
      <c r="D80" s="9">
        <f t="shared" si="1"/>
        <v>16.272073921971252</v>
      </c>
      <c r="E80" s="51" t="str">
        <f>Data!AV75</f>
        <v>Northern</v>
      </c>
    </row>
    <row r="81" spans="1:5" x14ac:dyDescent="0.2">
      <c r="A81" s="3" t="str">
        <f>Data!A76</f>
        <v>Lunenburg</v>
      </c>
      <c r="B81" s="12">
        <f>Data!AB76</f>
        <v>10</v>
      </c>
      <c r="C81" s="5">
        <f>Data!AC76</f>
        <v>6283</v>
      </c>
      <c r="D81" s="9">
        <f t="shared" si="1"/>
        <v>20.642299794661188</v>
      </c>
      <c r="E81" s="51" t="str">
        <f>Data!AV76</f>
        <v>Central</v>
      </c>
    </row>
    <row r="82" spans="1:5" x14ac:dyDescent="0.2">
      <c r="A82" s="3" t="str">
        <f>Data!A77</f>
        <v>Lynchburg</v>
      </c>
      <c r="B82" s="12">
        <f>Data!AB77</f>
        <v>129</v>
      </c>
      <c r="C82" s="5">
        <f>Data!AC77</f>
        <v>72534</v>
      </c>
      <c r="D82" s="9">
        <f t="shared" si="1"/>
        <v>18.473234325008359</v>
      </c>
      <c r="E82" s="51" t="str">
        <f>Data!AV77</f>
        <v>Piedmont</v>
      </c>
    </row>
    <row r="83" spans="1:5" x14ac:dyDescent="0.2">
      <c r="A83" s="3" t="str">
        <f>Data!A78</f>
        <v>Madison</v>
      </c>
      <c r="B83" s="12">
        <f>Data!AB78</f>
        <v>47</v>
      </c>
      <c r="C83" s="5">
        <f>Data!AC78</f>
        <v>25460</v>
      </c>
      <c r="D83" s="9">
        <f t="shared" si="1"/>
        <v>17.797195159246797</v>
      </c>
      <c r="E83" s="51" t="str">
        <f>Data!AV78</f>
        <v>Northern</v>
      </c>
    </row>
    <row r="84" spans="1:5" x14ac:dyDescent="0.2">
      <c r="A84" s="3" t="str">
        <f>Data!A79</f>
        <v>Manassas</v>
      </c>
      <c r="B84" s="12">
        <f>Data!AB79</f>
        <v>19</v>
      </c>
      <c r="C84" s="5">
        <f>Data!AC79</f>
        <v>7816</v>
      </c>
      <c r="D84" s="9">
        <f t="shared" si="1"/>
        <v>13.515184264562844</v>
      </c>
      <c r="E84" s="51" t="str">
        <f>Data!AV79</f>
        <v>Northern</v>
      </c>
    </row>
    <row r="85" spans="1:5" x14ac:dyDescent="0.2">
      <c r="A85" s="3" t="str">
        <f>Data!A80</f>
        <v>Manassas Park</v>
      </c>
      <c r="B85" s="12">
        <f>Data!AB80</f>
        <v>4</v>
      </c>
      <c r="C85" s="5">
        <f>Data!AC80</f>
        <v>2487</v>
      </c>
      <c r="D85" s="9">
        <f t="shared" si="1"/>
        <v>20.427104722792606</v>
      </c>
      <c r="E85" s="51" t="str">
        <f>Data!AV80</f>
        <v>Northern</v>
      </c>
    </row>
    <row r="86" spans="1:5" x14ac:dyDescent="0.2">
      <c r="A86" s="3" t="str">
        <f>Data!A81</f>
        <v>Martinsville</v>
      </c>
      <c r="B86" s="12">
        <f>Data!AB81</f>
        <v>0</v>
      </c>
      <c r="C86" s="5">
        <f>Data!AC81</f>
        <v>0</v>
      </c>
      <c r="D86" s="9">
        <f t="shared" si="1"/>
        <v>0</v>
      </c>
      <c r="E86" s="51" t="str">
        <f>Data!AV81</f>
        <v>Piedmont</v>
      </c>
    </row>
    <row r="87" spans="1:5" x14ac:dyDescent="0.2">
      <c r="A87" s="3" t="str">
        <f>Data!A82</f>
        <v>Mathews</v>
      </c>
      <c r="B87" s="12">
        <f>Data!AB82</f>
        <v>8</v>
      </c>
      <c r="C87" s="5">
        <f>Data!AC82</f>
        <v>3239</v>
      </c>
      <c r="D87" s="9">
        <f t="shared" si="1"/>
        <v>13.301848049281315</v>
      </c>
      <c r="E87" s="51" t="str">
        <f>Data!AV82</f>
        <v>Eastern</v>
      </c>
    </row>
    <row r="88" spans="1:5" x14ac:dyDescent="0.2">
      <c r="A88" s="3" t="str">
        <f>Data!A83</f>
        <v>Mecklenburg</v>
      </c>
      <c r="B88" s="12">
        <f>Data!AB83</f>
        <v>11</v>
      </c>
      <c r="C88" s="5">
        <f>Data!AC83</f>
        <v>5568</v>
      </c>
      <c r="D88" s="9">
        <f t="shared" si="1"/>
        <v>16.630203472092589</v>
      </c>
      <c r="E88" s="51" t="str">
        <f>Data!AV83</f>
        <v>Piedmont</v>
      </c>
    </row>
    <row r="89" spans="1:5" x14ac:dyDescent="0.2">
      <c r="A89" s="3" t="str">
        <f>Data!A84</f>
        <v>Middlesex</v>
      </c>
      <c r="B89" s="12">
        <f>Data!AB84</f>
        <v>8</v>
      </c>
      <c r="C89" s="5">
        <f>Data!AC84</f>
        <v>1949</v>
      </c>
      <c r="D89" s="9">
        <f t="shared" si="1"/>
        <v>8.0041067761806985</v>
      </c>
      <c r="E89" s="51" t="str">
        <f>Data!AV84</f>
        <v>Central</v>
      </c>
    </row>
    <row r="90" spans="1:5" x14ac:dyDescent="0.2">
      <c r="A90" s="3" t="str">
        <f>Data!A85</f>
        <v>Montgomery</v>
      </c>
      <c r="B90" s="12">
        <f>Data!AB85</f>
        <v>32</v>
      </c>
      <c r="C90" s="5">
        <f>Data!AC85</f>
        <v>10073</v>
      </c>
      <c r="D90" s="9">
        <f t="shared" si="1"/>
        <v>10.341889117043122</v>
      </c>
      <c r="E90" s="51" t="str">
        <f>Data!AV85</f>
        <v>Western</v>
      </c>
    </row>
    <row r="91" spans="1:5" x14ac:dyDescent="0.2">
      <c r="A91" s="3" t="str">
        <f>Data!A86</f>
        <v>Nelson</v>
      </c>
      <c r="B91" s="12">
        <f>Data!AB86</f>
        <v>14</v>
      </c>
      <c r="C91" s="5">
        <f>Data!AC86</f>
        <v>6790</v>
      </c>
      <c r="D91" s="9">
        <f t="shared" si="1"/>
        <v>15.93429158110883</v>
      </c>
      <c r="E91" s="51" t="str">
        <f>Data!AV86</f>
        <v>Piedmont</v>
      </c>
    </row>
    <row r="92" spans="1:5" x14ac:dyDescent="0.2">
      <c r="A92" s="3" t="str">
        <f>Data!A87</f>
        <v>New Kent</v>
      </c>
      <c r="B92" s="12">
        <f>Data!AB87</f>
        <v>1</v>
      </c>
      <c r="C92" s="5">
        <f>Data!AC87</f>
        <v>6</v>
      </c>
      <c r="D92" s="9">
        <f t="shared" si="1"/>
        <v>0.1971252566735113</v>
      </c>
      <c r="E92" s="51" t="str">
        <f>Data!AV87</f>
        <v>Central</v>
      </c>
    </row>
    <row r="93" spans="1:5" x14ac:dyDescent="0.2">
      <c r="A93" s="3" t="str">
        <f>Data!A88</f>
        <v>Newport News</v>
      </c>
      <c r="B93" s="12">
        <f>Data!AB88</f>
        <v>147</v>
      </c>
      <c r="C93" s="5">
        <f>Data!AC88</f>
        <v>77124</v>
      </c>
      <c r="D93" s="9">
        <f t="shared" si="1"/>
        <v>17.23706155973683</v>
      </c>
      <c r="E93" s="51" t="str">
        <f>Data!AV88</f>
        <v>Eastern</v>
      </c>
    </row>
    <row r="94" spans="1:5" x14ac:dyDescent="0.2">
      <c r="A94" s="3" t="str">
        <f>Data!A89</f>
        <v>Norfolk</v>
      </c>
      <c r="B94" s="12">
        <f>Data!AB89</f>
        <v>223</v>
      </c>
      <c r="C94" s="5">
        <f>Data!AC89</f>
        <v>149315</v>
      </c>
      <c r="D94" s="9">
        <f t="shared" si="1"/>
        <v>21.998324140661691</v>
      </c>
      <c r="E94" s="51" t="str">
        <f>Data!AV89</f>
        <v>Eastern</v>
      </c>
    </row>
    <row r="95" spans="1:5" x14ac:dyDescent="0.2">
      <c r="A95" s="3" t="str">
        <f>Data!A90</f>
        <v>Northampton</v>
      </c>
      <c r="B95" s="12">
        <f>Data!AB90</f>
        <v>4</v>
      </c>
      <c r="C95" s="5">
        <f>Data!AC90</f>
        <v>2913</v>
      </c>
      <c r="D95" s="9">
        <f t="shared" si="1"/>
        <v>23.926078028747433</v>
      </c>
      <c r="E95" s="51" t="str">
        <f>Data!AV90</f>
        <v>Eastern</v>
      </c>
    </row>
    <row r="96" spans="1:5" x14ac:dyDescent="0.2">
      <c r="A96" s="3" t="str">
        <f>Data!A91</f>
        <v>Northumberland</v>
      </c>
      <c r="B96" s="12">
        <f>Data!AB91</f>
        <v>1</v>
      </c>
      <c r="C96" s="5">
        <f>Data!AC91</f>
        <v>159</v>
      </c>
      <c r="D96" s="9">
        <f t="shared" si="1"/>
        <v>5.2238193018480494</v>
      </c>
      <c r="E96" s="51" t="str">
        <f>Data!AV91</f>
        <v>Central</v>
      </c>
    </row>
    <row r="97" spans="1:5" x14ac:dyDescent="0.2">
      <c r="A97" s="3" t="str">
        <f>Data!A92</f>
        <v>Norton</v>
      </c>
      <c r="B97" s="12">
        <f>Data!AB92</f>
        <v>8</v>
      </c>
      <c r="C97" s="5">
        <f>Data!AC92</f>
        <v>4209</v>
      </c>
      <c r="D97" s="9">
        <f t="shared" si="1"/>
        <v>17.285420944558521</v>
      </c>
      <c r="E97" s="51" t="str">
        <f>Data!AV92</f>
        <v>Western</v>
      </c>
    </row>
    <row r="98" spans="1:5" x14ac:dyDescent="0.2">
      <c r="A98" s="3" t="str">
        <f>Data!A93</f>
        <v>Nottoway</v>
      </c>
      <c r="B98" s="12">
        <f>Data!AB93</f>
        <v>7</v>
      </c>
      <c r="C98" s="5">
        <f>Data!AC93</f>
        <v>4924</v>
      </c>
      <c r="D98" s="9">
        <f t="shared" si="1"/>
        <v>23.110589615723086</v>
      </c>
      <c r="E98" s="51" t="str">
        <f>Data!AV93</f>
        <v>Central</v>
      </c>
    </row>
    <row r="99" spans="1:5" x14ac:dyDescent="0.2">
      <c r="A99" s="3" t="str">
        <f>Data!A94</f>
        <v>Orange</v>
      </c>
      <c r="B99" s="12">
        <f>Data!AB94</f>
        <v>21</v>
      </c>
      <c r="C99" s="5">
        <f>Data!AC94</f>
        <v>22886</v>
      </c>
      <c r="D99" s="9">
        <f t="shared" si="1"/>
        <v>35.804830351031583</v>
      </c>
      <c r="E99" s="51" t="str">
        <f>Data!AV94</f>
        <v>Northern</v>
      </c>
    </row>
    <row r="100" spans="1:5" x14ac:dyDescent="0.2">
      <c r="A100" s="3" t="str">
        <f>Data!A95</f>
        <v>Page</v>
      </c>
      <c r="B100" s="12">
        <f>Data!AB95</f>
        <v>21</v>
      </c>
      <c r="C100" s="5">
        <f>Data!AC95</f>
        <v>10682</v>
      </c>
      <c r="D100" s="9">
        <f t="shared" si="1"/>
        <v>16.711841204654348</v>
      </c>
      <c r="E100" s="51" t="str">
        <f>Data!AV95</f>
        <v>Northern</v>
      </c>
    </row>
    <row r="101" spans="1:5" x14ac:dyDescent="0.2">
      <c r="A101" s="3" t="str">
        <f>Data!A96</f>
        <v>Patrick</v>
      </c>
      <c r="B101" s="12">
        <f>Data!AB96</f>
        <v>19</v>
      </c>
      <c r="C101" s="5">
        <f>Data!AC96</f>
        <v>11209</v>
      </c>
      <c r="D101" s="9">
        <f t="shared" si="1"/>
        <v>19.382254403977086</v>
      </c>
      <c r="E101" s="51" t="str">
        <f>Data!AV96</f>
        <v>Western</v>
      </c>
    </row>
    <row r="102" spans="1:5" x14ac:dyDescent="0.2">
      <c r="A102" s="3" t="str">
        <f>Data!A97</f>
        <v>Petersburg</v>
      </c>
      <c r="B102" s="12">
        <f>Data!AB97</f>
        <v>39</v>
      </c>
      <c r="C102" s="5">
        <f>Data!AC97</f>
        <v>36342</v>
      </c>
      <c r="D102" s="9">
        <f t="shared" si="1"/>
        <v>30.615068709524561</v>
      </c>
      <c r="E102" s="51" t="str">
        <f>Data!AV97</f>
        <v>Central</v>
      </c>
    </row>
    <row r="103" spans="1:5" x14ac:dyDescent="0.2">
      <c r="A103" s="3" t="str">
        <f>Data!A98</f>
        <v>Pittsylvania</v>
      </c>
      <c r="B103" s="12">
        <f>Data!AB98</f>
        <v>33</v>
      </c>
      <c r="C103" s="5">
        <f>Data!AC98</f>
        <v>14568</v>
      </c>
      <c r="D103" s="9">
        <f t="shared" si="1"/>
        <v>14.503640097069255</v>
      </c>
      <c r="E103" s="51" t="str">
        <f>Data!AV98</f>
        <v>Piedmont</v>
      </c>
    </row>
    <row r="104" spans="1:5" x14ac:dyDescent="0.2">
      <c r="A104" s="3" t="str">
        <f>Data!A99</f>
        <v>Poquoson</v>
      </c>
      <c r="B104" s="12">
        <f>Data!AB99</f>
        <v>0</v>
      </c>
      <c r="C104" s="5">
        <f>Data!AC99</f>
        <v>0</v>
      </c>
      <c r="D104" s="9">
        <f t="shared" si="1"/>
        <v>0</v>
      </c>
      <c r="E104" s="51" t="str">
        <f>Data!AV99</f>
        <v>Eastern</v>
      </c>
    </row>
    <row r="105" spans="1:5" x14ac:dyDescent="0.2">
      <c r="A105" s="3" t="str">
        <f>Data!A100</f>
        <v>Portsmouth</v>
      </c>
      <c r="B105" s="12">
        <f>Data!AB100</f>
        <v>50</v>
      </c>
      <c r="C105" s="5">
        <f>Data!AC100</f>
        <v>58948</v>
      </c>
      <c r="D105" s="9">
        <f t="shared" si="1"/>
        <v>38.733798767967144</v>
      </c>
      <c r="E105" s="51" t="str">
        <f>Data!AV100</f>
        <v>Eastern</v>
      </c>
    </row>
    <row r="106" spans="1:5" x14ac:dyDescent="0.2">
      <c r="A106" s="3" t="str">
        <f>Data!A101</f>
        <v>Powhatan</v>
      </c>
      <c r="B106" s="12">
        <f>Data!AB101</f>
        <v>8</v>
      </c>
      <c r="C106" s="5">
        <f>Data!AC101</f>
        <v>3692</v>
      </c>
      <c r="D106" s="9">
        <f t="shared" si="1"/>
        <v>15.162217659137577</v>
      </c>
      <c r="E106" s="51" t="str">
        <f>Data!AV101</f>
        <v>Central</v>
      </c>
    </row>
    <row r="107" spans="1:5" x14ac:dyDescent="0.2">
      <c r="A107" s="3" t="str">
        <f>Data!A102</f>
        <v>Prince Edward</v>
      </c>
      <c r="B107" s="12">
        <f>Data!AB102</f>
        <v>7</v>
      </c>
      <c r="C107" s="5">
        <f>Data!AC102</f>
        <v>2601</v>
      </c>
      <c r="D107" s="9">
        <f t="shared" si="1"/>
        <v>12.207685538281019</v>
      </c>
      <c r="E107" s="51" t="str">
        <f>Data!AV102</f>
        <v>Central</v>
      </c>
    </row>
    <row r="108" spans="1:5" x14ac:dyDescent="0.2">
      <c r="A108" s="3" t="str">
        <f>Data!A103</f>
        <v>Prince George</v>
      </c>
      <c r="B108" s="12">
        <f>Data!AB103</f>
        <v>19</v>
      </c>
      <c r="C108" s="5">
        <f>Data!AC103</f>
        <v>7718</v>
      </c>
      <c r="D108" s="9">
        <f t="shared" si="1"/>
        <v>13.345725710580352</v>
      </c>
      <c r="E108" s="51" t="str">
        <f>Data!AV103</f>
        <v>Eastern</v>
      </c>
    </row>
    <row r="109" spans="1:5" x14ac:dyDescent="0.2">
      <c r="A109" s="3" t="str">
        <f>Data!A104</f>
        <v>Prince William</v>
      </c>
      <c r="B109" s="12">
        <f>Data!AB104</f>
        <v>88</v>
      </c>
      <c r="C109" s="5">
        <f>Data!AC104</f>
        <v>69569</v>
      </c>
      <c r="D109" s="9">
        <f t="shared" si="1"/>
        <v>25.973119283180882</v>
      </c>
      <c r="E109" s="51" t="str">
        <f>Data!AV104</f>
        <v>Northern</v>
      </c>
    </row>
    <row r="110" spans="1:5" x14ac:dyDescent="0.2">
      <c r="A110" s="3" t="str">
        <f>Data!A105</f>
        <v>Pulaski</v>
      </c>
      <c r="B110" s="12">
        <f>Data!AB105</f>
        <v>36</v>
      </c>
      <c r="C110" s="5">
        <f>Data!AC105</f>
        <v>30636</v>
      </c>
      <c r="D110" s="9">
        <f t="shared" si="1"/>
        <v>27.958932238193018</v>
      </c>
      <c r="E110" s="51" t="str">
        <f>Data!AV105</f>
        <v>Western</v>
      </c>
    </row>
    <row r="111" spans="1:5" x14ac:dyDescent="0.2">
      <c r="A111" s="3" t="str">
        <f>Data!A106</f>
        <v>Radford</v>
      </c>
      <c r="B111" s="12">
        <f>Data!AB106</f>
        <v>14</v>
      </c>
      <c r="C111" s="5">
        <f>Data!AC106</f>
        <v>6134</v>
      </c>
      <c r="D111" s="9">
        <f t="shared" si="1"/>
        <v>14.394837195658551</v>
      </c>
      <c r="E111" s="51" t="str">
        <f>Data!AV106</f>
        <v>Western</v>
      </c>
    </row>
    <row r="112" spans="1:5" x14ac:dyDescent="0.2">
      <c r="A112" s="3" t="str">
        <f>Data!A107</f>
        <v>Rappahannock</v>
      </c>
      <c r="B112" s="12">
        <f>Data!AB107</f>
        <v>26</v>
      </c>
      <c r="C112" s="5">
        <f>Data!AC107</f>
        <v>12532</v>
      </c>
      <c r="D112" s="9">
        <f t="shared" si="1"/>
        <v>15.835728952772074</v>
      </c>
      <c r="E112" s="51" t="str">
        <f>Data!AV107</f>
        <v>Northern</v>
      </c>
    </row>
    <row r="113" spans="1:5" x14ac:dyDescent="0.2">
      <c r="A113" s="3" t="str">
        <f>Data!A108</f>
        <v>Richmond City</v>
      </c>
      <c r="B113" s="12">
        <f>Data!AB108</f>
        <v>242</v>
      </c>
      <c r="C113" s="5">
        <f>Data!AC108</f>
        <v>173965</v>
      </c>
      <c r="D113" s="9">
        <f t="shared" si="1"/>
        <v>23.617696471905919</v>
      </c>
      <c r="E113" s="51" t="str">
        <f>Data!AV108</f>
        <v>Central</v>
      </c>
    </row>
    <row r="114" spans="1:5" x14ac:dyDescent="0.2">
      <c r="A114" s="3" t="str">
        <f>Data!A109</f>
        <v>Richmond County</v>
      </c>
      <c r="B114" s="12">
        <f>Data!AB109</f>
        <v>1</v>
      </c>
      <c r="C114" s="5">
        <f>Data!AC109</f>
        <v>333</v>
      </c>
      <c r="D114" s="9">
        <f t="shared" si="1"/>
        <v>10.940451745379876</v>
      </c>
      <c r="E114" s="51" t="str">
        <f>Data!AV109</f>
        <v>Central</v>
      </c>
    </row>
    <row r="115" spans="1:5" x14ac:dyDescent="0.2">
      <c r="A115" s="3" t="str">
        <f>Data!A110</f>
        <v>Roanoke City</v>
      </c>
      <c r="B115" s="12">
        <f>Data!AB110</f>
        <v>190</v>
      </c>
      <c r="C115" s="5">
        <f>Data!AC110</f>
        <v>129267</v>
      </c>
      <c r="D115" s="9">
        <f t="shared" si="1"/>
        <v>22.352447854749812</v>
      </c>
      <c r="E115" s="51" t="str">
        <f>Data!AV110</f>
        <v>Piedmont</v>
      </c>
    </row>
    <row r="116" spans="1:5" x14ac:dyDescent="0.2">
      <c r="A116" s="3" t="str">
        <f>Data!A111</f>
        <v>Roanoke County</v>
      </c>
      <c r="B116" s="12">
        <f>Data!AB111</f>
        <v>105</v>
      </c>
      <c r="C116" s="5">
        <f>Data!AC111</f>
        <v>52798</v>
      </c>
      <c r="D116" s="9">
        <f t="shared" si="1"/>
        <v>16.520348098171507</v>
      </c>
      <c r="E116" s="51" t="str">
        <f>Data!AV111</f>
        <v>Piedmont</v>
      </c>
    </row>
    <row r="117" spans="1:5" x14ac:dyDescent="0.2">
      <c r="A117" s="3" t="str">
        <f>Data!A112</f>
        <v>Rockbridge</v>
      </c>
      <c r="B117" s="12">
        <f>Data!AB112</f>
        <v>42</v>
      </c>
      <c r="C117" s="5">
        <f>Data!AC112</f>
        <v>27284</v>
      </c>
      <c r="D117" s="9">
        <f t="shared" si="1"/>
        <v>21.342720250317786</v>
      </c>
      <c r="E117" s="51" t="str">
        <f>Data!AV112</f>
        <v>Piedmont</v>
      </c>
    </row>
    <row r="118" spans="1:5" x14ac:dyDescent="0.2">
      <c r="A118" s="3" t="str">
        <f>Data!A113</f>
        <v>Rockingham</v>
      </c>
      <c r="B118" s="12">
        <f>Data!AB113</f>
        <v>153</v>
      </c>
      <c r="C118" s="5">
        <f>Data!AC113</f>
        <v>91027</v>
      </c>
      <c r="D118" s="9">
        <f t="shared" si="1"/>
        <v>19.546536752962648</v>
      </c>
      <c r="E118" s="51" t="str">
        <f>Data!AV113</f>
        <v>Northern</v>
      </c>
    </row>
    <row r="119" spans="1:5" x14ac:dyDescent="0.2">
      <c r="A119" s="3" t="str">
        <f>Data!A114</f>
        <v>Russell</v>
      </c>
      <c r="B119" s="12">
        <f>Data!AB114</f>
        <v>50</v>
      </c>
      <c r="C119" s="5">
        <f>Data!AC114</f>
        <v>31396</v>
      </c>
      <c r="D119" s="9">
        <f t="shared" si="1"/>
        <v>20.629815195071867</v>
      </c>
      <c r="E119" s="51" t="str">
        <f>Data!AV114</f>
        <v>Western</v>
      </c>
    </row>
    <row r="120" spans="1:5" x14ac:dyDescent="0.2">
      <c r="A120" s="3" t="str">
        <f>Data!A115</f>
        <v>Salem</v>
      </c>
      <c r="B120" s="12">
        <f>Data!AB115</f>
        <v>0</v>
      </c>
      <c r="C120" s="5">
        <f>Data!AC115</f>
        <v>0</v>
      </c>
      <c r="D120" s="9">
        <f t="shared" si="1"/>
        <v>0</v>
      </c>
      <c r="E120" s="51" t="str">
        <f>Data!AV115</f>
        <v>Piedmont</v>
      </c>
    </row>
    <row r="121" spans="1:5" x14ac:dyDescent="0.2">
      <c r="A121" s="3" t="str">
        <f>Data!A116</f>
        <v>Scott</v>
      </c>
      <c r="B121" s="12">
        <f>Data!AB116</f>
        <v>50</v>
      </c>
      <c r="C121" s="5">
        <f>Data!AC116</f>
        <v>16971</v>
      </c>
      <c r="D121" s="9">
        <f t="shared" si="1"/>
        <v>11.151375770020534</v>
      </c>
      <c r="E121" s="51" t="str">
        <f>Data!AV116</f>
        <v>Western</v>
      </c>
    </row>
    <row r="122" spans="1:5" x14ac:dyDescent="0.2">
      <c r="A122" s="3" t="str">
        <f>Data!A117</f>
        <v>Shenandoah</v>
      </c>
      <c r="B122" s="12">
        <f>Data!AB117</f>
        <v>3</v>
      </c>
      <c r="C122" s="5">
        <f>Data!AC117</f>
        <v>3203</v>
      </c>
      <c r="D122" s="9">
        <f t="shared" si="1"/>
        <v>35.077344284736483</v>
      </c>
      <c r="E122" s="51" t="str">
        <f>Data!AV117</f>
        <v>Northern</v>
      </c>
    </row>
    <row r="123" spans="1:5" x14ac:dyDescent="0.2">
      <c r="A123" s="3" t="str">
        <f>Data!A118</f>
        <v>Smyth</v>
      </c>
      <c r="B123" s="12">
        <f>Data!AB118</f>
        <v>32</v>
      </c>
      <c r="C123" s="5">
        <f>Data!AC118</f>
        <v>19776</v>
      </c>
      <c r="D123" s="9">
        <f t="shared" si="1"/>
        <v>20.303901437371664</v>
      </c>
      <c r="E123" s="51" t="str">
        <f>Data!AV118</f>
        <v>Western</v>
      </c>
    </row>
    <row r="124" spans="1:5" x14ac:dyDescent="0.2">
      <c r="A124" s="3" t="str">
        <f>Data!A119</f>
        <v>Southampton</v>
      </c>
      <c r="B124" s="12">
        <f>Data!AB119</f>
        <v>1</v>
      </c>
      <c r="C124" s="5">
        <f>Data!AC119</f>
        <v>304</v>
      </c>
      <c r="D124" s="9">
        <f t="shared" si="1"/>
        <v>9.9876796714579061</v>
      </c>
      <c r="E124" s="51" t="str">
        <f>Data!AV119</f>
        <v>Eastern</v>
      </c>
    </row>
    <row r="125" spans="1:5" x14ac:dyDescent="0.2">
      <c r="A125" s="3" t="str">
        <f>Data!A120</f>
        <v>Spotsylvania</v>
      </c>
      <c r="B125" s="12">
        <f>Data!AB120</f>
        <v>128</v>
      </c>
      <c r="C125" s="5">
        <f>Data!AC120</f>
        <v>79036</v>
      </c>
      <c r="D125" s="9">
        <f t="shared" si="1"/>
        <v>20.286447638603697</v>
      </c>
      <c r="E125" s="51" t="str">
        <f>Data!AV120</f>
        <v>Northern</v>
      </c>
    </row>
    <row r="126" spans="1:5" x14ac:dyDescent="0.2">
      <c r="A126" s="3" t="str">
        <f>Data!A121</f>
        <v>Stafford</v>
      </c>
      <c r="B126" s="12">
        <f>Data!AB121</f>
        <v>51</v>
      </c>
      <c r="C126" s="5">
        <f>Data!AC121</f>
        <v>19232</v>
      </c>
      <c r="D126" s="9">
        <f t="shared" si="1"/>
        <v>12.389257961911666</v>
      </c>
      <c r="E126" s="51" t="str">
        <f>Data!AV121</f>
        <v>Northern</v>
      </c>
    </row>
    <row r="127" spans="1:5" x14ac:dyDescent="0.2">
      <c r="A127" s="3" t="str">
        <f>Data!A122</f>
        <v>Staunton</v>
      </c>
      <c r="B127" s="12">
        <f>Data!AB122</f>
        <v>155</v>
      </c>
      <c r="C127" s="5">
        <f>Data!AC122</f>
        <v>96883</v>
      </c>
      <c r="D127" s="9">
        <f t="shared" si="1"/>
        <v>20.535576604623433</v>
      </c>
      <c r="E127" s="51" t="str">
        <f>Data!AV122</f>
        <v>Piedmont</v>
      </c>
    </row>
    <row r="128" spans="1:5" x14ac:dyDescent="0.2">
      <c r="A128" s="3" t="str">
        <f>Data!A123</f>
        <v>Suffolk</v>
      </c>
      <c r="B128" s="12">
        <f>Data!AB123</f>
        <v>18</v>
      </c>
      <c r="C128" s="5">
        <f>Data!AC123</f>
        <v>6887</v>
      </c>
      <c r="D128" s="9">
        <f t="shared" si="1"/>
        <v>12.57038558065252</v>
      </c>
      <c r="E128" s="51" t="str">
        <f>Data!AV123</f>
        <v>Eastern</v>
      </c>
    </row>
    <row r="129" spans="1:5" x14ac:dyDescent="0.2">
      <c r="A129" s="3" t="str">
        <f>Data!A124</f>
        <v>Surry</v>
      </c>
      <c r="B129" s="12">
        <f>Data!AB124</f>
        <v>1</v>
      </c>
      <c r="C129" s="5">
        <f>Data!AC124</f>
        <v>290</v>
      </c>
      <c r="D129" s="9">
        <f t="shared" si="1"/>
        <v>9.5277207392197134</v>
      </c>
      <c r="E129" s="51" t="str">
        <f>Data!AV124</f>
        <v>Eastern</v>
      </c>
    </row>
    <row r="130" spans="1:5" x14ac:dyDescent="0.2">
      <c r="A130" s="3" t="str">
        <f>Data!A125</f>
        <v>Sussex</v>
      </c>
      <c r="B130" s="12">
        <f>Data!AB125</f>
        <v>7</v>
      </c>
      <c r="C130" s="5">
        <f>Data!AC125</f>
        <v>1974</v>
      </c>
      <c r="D130" s="9">
        <f t="shared" si="1"/>
        <v>9.2648870636550313</v>
      </c>
      <c r="E130" s="51" t="str">
        <f>Data!AV125</f>
        <v>Eastern</v>
      </c>
    </row>
    <row r="131" spans="1:5" x14ac:dyDescent="0.2">
      <c r="A131" s="3" t="str">
        <f>Data!A126</f>
        <v>Tazewell</v>
      </c>
      <c r="B131" s="12">
        <f>Data!AB126</f>
        <v>83</v>
      </c>
      <c r="C131" s="5">
        <f>Data!AC126</f>
        <v>41201</v>
      </c>
      <c r="D131" s="9">
        <f t="shared" si="1"/>
        <v>16.308750402018752</v>
      </c>
      <c r="E131" s="51" t="str">
        <f>Data!AV126</f>
        <v>Western</v>
      </c>
    </row>
    <row r="132" spans="1:5" x14ac:dyDescent="0.2">
      <c r="A132" s="3" t="str">
        <f>Data!A127</f>
        <v>Virginia Beach</v>
      </c>
      <c r="B132" s="12">
        <f>Data!AB127</f>
        <v>173</v>
      </c>
      <c r="C132" s="5">
        <f>Data!AC127</f>
        <v>133270</v>
      </c>
      <c r="D132" s="9">
        <f t="shared" si="1"/>
        <v>25.309135796607755</v>
      </c>
      <c r="E132" s="51" t="str">
        <f>Data!AV127</f>
        <v>Eastern</v>
      </c>
    </row>
    <row r="133" spans="1:5" x14ac:dyDescent="0.2">
      <c r="A133" s="3" t="str">
        <f>Data!A128</f>
        <v>Warren</v>
      </c>
      <c r="B133" s="12">
        <f>Data!AB128</f>
        <v>19</v>
      </c>
      <c r="C133" s="5">
        <f>Data!AC128</f>
        <v>14682</v>
      </c>
      <c r="D133" s="9">
        <f t="shared" si="1"/>
        <v>25.387658056846426</v>
      </c>
      <c r="E133" s="51" t="str">
        <f>Data!AV128</f>
        <v>Northern</v>
      </c>
    </row>
    <row r="134" spans="1:5" x14ac:dyDescent="0.2">
      <c r="A134" s="3" t="str">
        <f>Data!A129</f>
        <v>Washington</v>
      </c>
      <c r="B134" s="12">
        <f>Data!AB129</f>
        <v>37</v>
      </c>
      <c r="C134" s="5">
        <f>Data!AC129</f>
        <v>31211</v>
      </c>
      <c r="D134" s="9">
        <f t="shared" si="1"/>
        <v>27.713857594761084</v>
      </c>
      <c r="E134" s="51" t="str">
        <f>Data!AV129</f>
        <v>Western</v>
      </c>
    </row>
    <row r="135" spans="1:5" x14ac:dyDescent="0.2">
      <c r="A135" s="3" t="str">
        <f>Data!A130</f>
        <v>Waynesboro</v>
      </c>
      <c r="B135" s="12">
        <f>Data!AB130</f>
        <v>0</v>
      </c>
      <c r="C135" s="5">
        <f>Data!AC130</f>
        <v>0</v>
      </c>
      <c r="D135" s="9">
        <f t="shared" si="1"/>
        <v>0</v>
      </c>
      <c r="E135" s="51" t="str">
        <f>Data!AV130</f>
        <v>Piedmont</v>
      </c>
    </row>
    <row r="136" spans="1:5" x14ac:dyDescent="0.2">
      <c r="A136" s="3" t="str">
        <f>Data!A131</f>
        <v>Westmoreland</v>
      </c>
      <c r="B136" s="12">
        <f>Data!AB131</f>
        <v>14</v>
      </c>
      <c r="C136" s="5">
        <f>Data!AC131</f>
        <v>4351</v>
      </c>
      <c r="D136" s="9">
        <f t="shared" ref="D136:D141" si="2">IF(B136=0,0,(C136/B136)/30.4375)</f>
        <v>10.210618949838661</v>
      </c>
      <c r="E136" s="51" t="str">
        <f>Data!AV131</f>
        <v>Central</v>
      </c>
    </row>
    <row r="137" spans="1:5" x14ac:dyDescent="0.2">
      <c r="A137" s="3" t="str">
        <f>Data!A132</f>
        <v>Williamsburg</v>
      </c>
      <c r="B137" s="12">
        <f>Data!AB132</f>
        <v>2</v>
      </c>
      <c r="C137" s="5">
        <f>Data!AC132</f>
        <v>866</v>
      </c>
      <c r="D137" s="9">
        <f t="shared" si="2"/>
        <v>14.225872689938399</v>
      </c>
      <c r="E137" s="51" t="str">
        <f>Data!AV132</f>
        <v>Eastern</v>
      </c>
    </row>
    <row r="138" spans="1:5" x14ac:dyDescent="0.2">
      <c r="A138" s="3" t="str">
        <f>Data!A133</f>
        <v>Winchester</v>
      </c>
      <c r="B138" s="12">
        <f>Data!AB133</f>
        <v>55</v>
      </c>
      <c r="C138" s="5">
        <f>Data!AC133</f>
        <v>30947</v>
      </c>
      <c r="D138" s="9">
        <f t="shared" si="2"/>
        <v>18.48616763113683</v>
      </c>
      <c r="E138" s="51" t="str">
        <f>Data!AV133</f>
        <v>Northern</v>
      </c>
    </row>
    <row r="139" spans="1:5" x14ac:dyDescent="0.2">
      <c r="A139" s="3" t="str">
        <f>Data!A134</f>
        <v>Wise</v>
      </c>
      <c r="B139" s="12">
        <f>Data!AB134</f>
        <v>73</v>
      </c>
      <c r="C139" s="5">
        <f>Data!AC134</f>
        <v>45987</v>
      </c>
      <c r="D139" s="9">
        <f t="shared" si="2"/>
        <v>20.696801777727771</v>
      </c>
      <c r="E139" s="51" t="str">
        <f>Data!AV134</f>
        <v>Western</v>
      </c>
    </row>
    <row r="140" spans="1:5" x14ac:dyDescent="0.2">
      <c r="A140" s="3" t="str">
        <f>Data!A135</f>
        <v>Wythe</v>
      </c>
      <c r="B140" s="12">
        <f>Data!AB135</f>
        <v>37</v>
      </c>
      <c r="C140" s="5">
        <f>Data!AC135</f>
        <v>15448</v>
      </c>
      <c r="D140" s="9">
        <f t="shared" si="2"/>
        <v>13.717076419335145</v>
      </c>
      <c r="E140" s="51" t="str">
        <f>Data!AV135</f>
        <v>Western</v>
      </c>
    </row>
    <row r="141" spans="1:5" ht="13.5" thickBot="1" x14ac:dyDescent="0.25">
      <c r="A141" s="17" t="str">
        <f>Data!A136</f>
        <v>York</v>
      </c>
      <c r="B141" s="12">
        <f>Data!AB136</f>
        <v>5</v>
      </c>
      <c r="C141" s="18">
        <f>Data!AC136</f>
        <v>7530</v>
      </c>
      <c r="D141" s="26">
        <f t="shared" si="2"/>
        <v>49.478439425051334</v>
      </c>
      <c r="E141" s="51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4938</v>
      </c>
      <c r="C142" s="21">
        <f>SUM(C7:C141)</f>
        <v>3069725</v>
      </c>
      <c r="D142" s="27">
        <f>IF(B142=0,0,(C142/B142)/30.4375)</f>
        <v>20.423934404687948</v>
      </c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RowHeight="12.75" x14ac:dyDescent="0.2"/>
  <cols>
    <col min="1" max="1" width="22.5703125" style="3" customWidth="1"/>
    <col min="2" max="2" width="10.5703125" style="3" customWidth="1"/>
    <col min="3" max="3" width="10" style="3" customWidth="1"/>
    <col min="4" max="4" width="11.28515625" style="3" customWidth="1"/>
    <col min="5" max="5" width="11.5703125" style="29" customWidth="1"/>
    <col min="6" max="6" width="10.28515625" style="36" customWidth="1"/>
    <col min="7" max="7" width="11.140625" style="36" customWidth="1"/>
    <col min="8" max="8" width="8.28515625" style="29" customWidth="1"/>
    <col min="9" max="9" width="10" style="36" customWidth="1"/>
    <col min="10" max="10" width="11.28515625" style="36" customWidth="1"/>
    <col min="11" max="11" width="9.7109375" style="29" customWidth="1"/>
    <col min="12" max="12" width="10.5703125" style="36" customWidth="1"/>
    <col min="13" max="13" width="11.7109375" style="36" customWidth="1"/>
    <col min="14" max="14" width="11.5703125" style="29" customWidth="1"/>
    <col min="15" max="15" width="10.28515625" style="36" customWidth="1"/>
    <col min="16" max="16" width="12" style="36" customWidth="1"/>
    <col min="17" max="17" width="12.140625" style="29" customWidth="1"/>
    <col min="18" max="18" width="11.140625" style="3" customWidth="1"/>
    <col min="19" max="16384" width="9.140625" style="3"/>
  </cols>
  <sheetData>
    <row r="1" spans="1:18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8"/>
    </row>
    <row r="2" spans="1:18" ht="15.75" x14ac:dyDescent="0.25">
      <c r="A2" s="92" t="s">
        <v>218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8"/>
    </row>
    <row r="3" spans="1:18" ht="15" x14ac:dyDescent="0.25">
      <c r="A3" s="93" t="str">
        <f>"Date Range From: " &amp; TEXT(Time!A2,"mm/dd/yyyy") &amp; " To: " &amp; TEXT(Time!B2,"mm/dd/yyyy")</f>
        <v>Date Range From: 04/01/2018 To: 03/31/2019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8"/>
    </row>
    <row r="4" spans="1:18" ht="13.5" thickBot="1" x14ac:dyDescent="0.25">
      <c r="A4" s="113" t="str">
        <f>"Data Is As Of: " &amp; TEXT(Time!E2,"mm/dd/yyyy")</f>
        <v>Data Is As Of: 05/01/2019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97"/>
    </row>
    <row r="5" spans="1:18" s="37" customFormat="1" ht="18" customHeight="1" x14ac:dyDescent="0.2">
      <c r="A5" s="117" t="str">
        <f>Data!A1</f>
        <v>Local Agency</v>
      </c>
      <c r="B5" s="119" t="s">
        <v>212</v>
      </c>
      <c r="C5" s="121" t="s">
        <v>224</v>
      </c>
      <c r="D5" s="121"/>
      <c r="E5" s="121"/>
      <c r="F5" s="122" t="s">
        <v>223</v>
      </c>
      <c r="G5" s="122"/>
      <c r="H5" s="122"/>
      <c r="I5" s="123" t="s">
        <v>221</v>
      </c>
      <c r="J5" s="123"/>
      <c r="K5" s="123"/>
      <c r="L5" s="116" t="s">
        <v>226</v>
      </c>
      <c r="M5" s="116"/>
      <c r="N5" s="116"/>
      <c r="O5" s="114" t="s">
        <v>222</v>
      </c>
      <c r="P5" s="114"/>
      <c r="Q5" s="115"/>
      <c r="R5" s="111" t="s">
        <v>251</v>
      </c>
    </row>
    <row r="6" spans="1:18" s="8" customFormat="1" ht="38.25" customHeight="1" thickBot="1" x14ac:dyDescent="0.25">
      <c r="A6" s="118"/>
      <c r="B6" s="120"/>
      <c r="C6" s="53" t="s">
        <v>225</v>
      </c>
      <c r="D6" s="53" t="s">
        <v>213</v>
      </c>
      <c r="E6" s="54" t="s">
        <v>214</v>
      </c>
      <c r="F6" s="55" t="s">
        <v>225</v>
      </c>
      <c r="G6" s="55" t="s">
        <v>213</v>
      </c>
      <c r="H6" s="56" t="s">
        <v>215</v>
      </c>
      <c r="I6" s="57" t="s">
        <v>225</v>
      </c>
      <c r="J6" s="57" t="s">
        <v>213</v>
      </c>
      <c r="K6" s="58" t="s">
        <v>216</v>
      </c>
      <c r="L6" s="59" t="s">
        <v>225</v>
      </c>
      <c r="M6" s="59" t="s">
        <v>213</v>
      </c>
      <c r="N6" s="60" t="s">
        <v>227</v>
      </c>
      <c r="O6" s="61" t="s">
        <v>225</v>
      </c>
      <c r="P6" s="61" t="s">
        <v>213</v>
      </c>
      <c r="Q6" s="62" t="s">
        <v>217</v>
      </c>
      <c r="R6" s="112"/>
    </row>
    <row r="7" spans="1:18" x14ac:dyDescent="0.2">
      <c r="A7" s="11" t="str">
        <f>Data!A2</f>
        <v>Accomack</v>
      </c>
      <c r="B7" s="12">
        <f>Data!AE2</f>
        <v>5</v>
      </c>
      <c r="C7" s="12">
        <f>Data!AF2</f>
        <v>2</v>
      </c>
      <c r="D7" s="12">
        <f>Data!AG2</f>
        <v>507</v>
      </c>
      <c r="E7" s="13">
        <f>Data!AH2</f>
        <v>8.3285420944558517</v>
      </c>
      <c r="F7" s="31">
        <f>Data!AI2</f>
        <v>2</v>
      </c>
      <c r="G7" s="31">
        <f>Data!AJ2</f>
        <v>1839</v>
      </c>
      <c r="H7" s="13">
        <f>Data!AK2</f>
        <v>30.209445585215605</v>
      </c>
      <c r="I7" s="31">
        <f>Data!AL2</f>
        <v>1</v>
      </c>
      <c r="J7" s="31">
        <f>Data!AM2</f>
        <v>75</v>
      </c>
      <c r="K7" s="13">
        <f>Data!AN2</f>
        <v>2.4640657084188913</v>
      </c>
      <c r="L7" s="31">
        <f>I7+F7+C7</f>
        <v>5</v>
      </c>
      <c r="M7" s="31">
        <f>J7+G7+D7</f>
        <v>2421</v>
      </c>
      <c r="N7" s="13">
        <f>IF(L7=0,0,(M7/L7)/30.4375)</f>
        <v>15.90800821355236</v>
      </c>
      <c r="O7" s="31">
        <f>Data!AO2</f>
        <v>0</v>
      </c>
      <c r="P7" s="31">
        <f>Data!AP2</f>
        <v>0</v>
      </c>
      <c r="Q7" s="13">
        <f>Data!AQ2</f>
        <v>0</v>
      </c>
      <c r="R7" s="48" t="str">
        <f>Data!AV2</f>
        <v>Eastern</v>
      </c>
    </row>
    <row r="8" spans="1:18" x14ac:dyDescent="0.2">
      <c r="A8" s="3" t="str">
        <f>Data!A3</f>
        <v>Albemarle</v>
      </c>
      <c r="B8" s="5">
        <f>Data!AE3</f>
        <v>25</v>
      </c>
      <c r="C8" s="5">
        <f>Data!AF3</f>
        <v>9</v>
      </c>
      <c r="D8" s="5">
        <f>Data!AG3</f>
        <v>2956</v>
      </c>
      <c r="E8" s="9">
        <f>Data!AH3</f>
        <v>10.790782569016656</v>
      </c>
      <c r="F8" s="32">
        <f>Data!AI3</f>
        <v>5</v>
      </c>
      <c r="G8" s="32">
        <f>Data!AJ3</f>
        <v>5584</v>
      </c>
      <c r="H8" s="9">
        <f>Data!AK3</f>
        <v>36.691581108829567</v>
      </c>
      <c r="I8" s="32">
        <f>Data!AL3</f>
        <v>2</v>
      </c>
      <c r="J8" s="32">
        <f>Data!AM3</f>
        <v>423</v>
      </c>
      <c r="K8" s="9">
        <f>Data!AN3</f>
        <v>6.9486652977412735</v>
      </c>
      <c r="L8" s="32">
        <f t="shared" ref="L8:L71" si="0">I8+F8+C8</f>
        <v>16</v>
      </c>
      <c r="M8" s="32">
        <f t="shared" ref="M8:M71" si="1">J8+G8+D8</f>
        <v>8963</v>
      </c>
      <c r="N8" s="9">
        <f t="shared" ref="N8:N71" si="2">IF(L8=0,0,(M8/L8)/30.4375)</f>
        <v>18.404517453798768</v>
      </c>
      <c r="O8" s="32">
        <f>Data!AO3</f>
        <v>8</v>
      </c>
      <c r="P8" s="32">
        <f>Data!AP3</f>
        <v>9521</v>
      </c>
      <c r="Q8" s="9">
        <f>Data!AQ3</f>
        <v>39.100616016427104</v>
      </c>
      <c r="R8" s="48" t="str">
        <f>Data!AV3</f>
        <v>Piedmont</v>
      </c>
    </row>
    <row r="9" spans="1:18" x14ac:dyDescent="0.2">
      <c r="A9" s="3" t="str">
        <f>Data!A4</f>
        <v>Alexandria</v>
      </c>
      <c r="B9" s="5">
        <f>Data!AE4</f>
        <v>40</v>
      </c>
      <c r="C9" s="5">
        <f>Data!AF4</f>
        <v>11</v>
      </c>
      <c r="D9" s="5">
        <f>Data!AG4</f>
        <v>6774</v>
      </c>
      <c r="E9" s="9">
        <f>Data!AH4</f>
        <v>20.232219525854024</v>
      </c>
      <c r="F9" s="32">
        <f>Data!AI4</f>
        <v>19</v>
      </c>
      <c r="G9" s="32">
        <f>Data!AJ4</f>
        <v>19352</v>
      </c>
      <c r="H9" s="9">
        <f>Data!AK4</f>
        <v>33.462876904787635</v>
      </c>
      <c r="I9" s="32">
        <f>Data!AL4</f>
        <v>1</v>
      </c>
      <c r="J9" s="32">
        <f>Data!AM4</f>
        <v>12</v>
      </c>
      <c r="K9" s="9">
        <f>Data!AN4</f>
        <v>0.3942505133470226</v>
      </c>
      <c r="L9" s="32">
        <f t="shared" si="0"/>
        <v>31</v>
      </c>
      <c r="M9" s="32">
        <f t="shared" si="1"/>
        <v>26138</v>
      </c>
      <c r="N9" s="9">
        <f t="shared" si="2"/>
        <v>27.701397628667944</v>
      </c>
      <c r="O9" s="32">
        <f>Data!AO4</f>
        <v>9</v>
      </c>
      <c r="P9" s="32">
        <f>Data!AP4</f>
        <v>6989</v>
      </c>
      <c r="Q9" s="9">
        <f>Data!AQ4</f>
        <v>25.513118868355008</v>
      </c>
      <c r="R9" s="48" t="str">
        <f>Data!AV4</f>
        <v>Northern</v>
      </c>
    </row>
    <row r="10" spans="1:18" x14ac:dyDescent="0.2">
      <c r="A10" s="3" t="str">
        <f>Data!A5</f>
        <v>Alleghany</v>
      </c>
      <c r="B10" s="5">
        <f>Data!AE5</f>
        <v>13</v>
      </c>
      <c r="C10" s="5">
        <f>Data!AF5</f>
        <v>2</v>
      </c>
      <c r="D10" s="5">
        <f>Data!AG5</f>
        <v>286</v>
      </c>
      <c r="E10" s="9">
        <f>Data!AH5</f>
        <v>4.6981519507186862</v>
      </c>
      <c r="F10" s="32">
        <f>Data!AI5</f>
        <v>3</v>
      </c>
      <c r="G10" s="32">
        <f>Data!AJ5</f>
        <v>3165</v>
      </c>
      <c r="H10" s="9">
        <f>Data!AK5</f>
        <v>34.661190965092402</v>
      </c>
      <c r="I10" s="32">
        <f>Data!AL5</f>
        <v>5</v>
      </c>
      <c r="J10" s="32">
        <f>Data!AM5</f>
        <v>546</v>
      </c>
      <c r="K10" s="9">
        <f>Data!AN5</f>
        <v>3.5876796714579058</v>
      </c>
      <c r="L10" s="32">
        <f t="shared" si="0"/>
        <v>10</v>
      </c>
      <c r="M10" s="32">
        <f t="shared" si="1"/>
        <v>3997</v>
      </c>
      <c r="N10" s="9">
        <f t="shared" si="2"/>
        <v>13.13182751540041</v>
      </c>
      <c r="O10" s="32">
        <f>Data!AO5</f>
        <v>1</v>
      </c>
      <c r="P10" s="32">
        <f>Data!AP5</f>
        <v>48</v>
      </c>
      <c r="Q10" s="9">
        <f>Data!AQ5</f>
        <v>1.5770020533880904</v>
      </c>
      <c r="R10" s="48" t="str">
        <f>Data!AV5</f>
        <v>Piedmont</v>
      </c>
    </row>
    <row r="11" spans="1:18" x14ac:dyDescent="0.2">
      <c r="A11" s="3" t="str">
        <f>Data!A6</f>
        <v>Amelia</v>
      </c>
      <c r="B11" s="5">
        <f>Data!AE6</f>
        <v>1</v>
      </c>
      <c r="C11" s="5">
        <f>Data!AF6</f>
        <v>0</v>
      </c>
      <c r="D11" s="5">
        <f>Data!AG6</f>
        <v>0</v>
      </c>
      <c r="E11" s="9">
        <f>Data!AH6</f>
        <v>0</v>
      </c>
      <c r="F11" s="32">
        <f>Data!AI6</f>
        <v>0</v>
      </c>
      <c r="G11" s="32">
        <f>Data!AJ6</f>
        <v>0</v>
      </c>
      <c r="H11" s="9">
        <f>Data!AK6</f>
        <v>0</v>
      </c>
      <c r="I11" s="32">
        <f>Data!AL6</f>
        <v>1</v>
      </c>
      <c r="J11" s="32">
        <f>Data!AM6</f>
        <v>1178</v>
      </c>
      <c r="K11" s="9">
        <f>Data!AN6</f>
        <v>38.702258726899387</v>
      </c>
      <c r="L11" s="32">
        <f t="shared" si="0"/>
        <v>1</v>
      </c>
      <c r="M11" s="32">
        <f t="shared" si="1"/>
        <v>1178</v>
      </c>
      <c r="N11" s="9">
        <f t="shared" si="2"/>
        <v>38.702258726899387</v>
      </c>
      <c r="O11" s="32">
        <f>Data!AO6</f>
        <v>0</v>
      </c>
      <c r="P11" s="32">
        <f>Data!AP6</f>
        <v>0</v>
      </c>
      <c r="Q11" s="9">
        <f>Data!AQ6</f>
        <v>0</v>
      </c>
      <c r="R11" s="48" t="str">
        <f>Data!AV6</f>
        <v>Central</v>
      </c>
    </row>
    <row r="12" spans="1:18" x14ac:dyDescent="0.2">
      <c r="A12" s="3" t="str">
        <f>Data!A7</f>
        <v>Amherst</v>
      </c>
      <c r="B12" s="5">
        <f>Data!AE7</f>
        <v>10</v>
      </c>
      <c r="C12" s="5">
        <f>Data!AF7</f>
        <v>2</v>
      </c>
      <c r="D12" s="5">
        <f>Data!AG7</f>
        <v>47</v>
      </c>
      <c r="E12" s="9">
        <f>Data!AH7</f>
        <v>0.77207392197125257</v>
      </c>
      <c r="F12" s="32">
        <f>Data!AI7</f>
        <v>3</v>
      </c>
      <c r="G12" s="32">
        <f>Data!AJ7</f>
        <v>3626</v>
      </c>
      <c r="H12" s="9">
        <f>Data!AK7</f>
        <v>39.709787816564003</v>
      </c>
      <c r="I12" s="32">
        <f>Data!AL7</f>
        <v>2</v>
      </c>
      <c r="J12" s="32">
        <f>Data!AM7</f>
        <v>916</v>
      </c>
      <c r="K12" s="9">
        <f>Data!AN7</f>
        <v>15.047227926078028</v>
      </c>
      <c r="L12" s="32">
        <f t="shared" si="0"/>
        <v>7</v>
      </c>
      <c r="M12" s="32">
        <f t="shared" si="1"/>
        <v>4589</v>
      </c>
      <c r="N12" s="9">
        <f t="shared" si="2"/>
        <v>21.53828102082722</v>
      </c>
      <c r="O12" s="32">
        <f>Data!AO7</f>
        <v>3</v>
      </c>
      <c r="P12" s="32">
        <f>Data!AP7</f>
        <v>2688</v>
      </c>
      <c r="Q12" s="9">
        <f>Data!AQ7</f>
        <v>29.437371663244353</v>
      </c>
      <c r="R12" s="48" t="str">
        <f>Data!AV7</f>
        <v>Piedmont</v>
      </c>
    </row>
    <row r="13" spans="1:18" x14ac:dyDescent="0.2">
      <c r="A13" s="3" t="str">
        <f>Data!A8</f>
        <v>Appomattox</v>
      </c>
      <c r="B13" s="5">
        <f>Data!AE8</f>
        <v>15</v>
      </c>
      <c r="C13" s="5">
        <f>Data!AF8</f>
        <v>7</v>
      </c>
      <c r="D13" s="5">
        <f>Data!AG8</f>
        <v>2029</v>
      </c>
      <c r="E13" s="9">
        <f>Data!AH8</f>
        <v>9.5230272807274847</v>
      </c>
      <c r="F13" s="32">
        <f>Data!AI8</f>
        <v>1</v>
      </c>
      <c r="G13" s="32">
        <f>Data!AJ8</f>
        <v>497</v>
      </c>
      <c r="H13" s="9">
        <f>Data!AK8</f>
        <v>16.328542094455852</v>
      </c>
      <c r="I13" s="32">
        <f>Data!AL8</f>
        <v>3</v>
      </c>
      <c r="J13" s="32">
        <f>Data!AM8</f>
        <v>213</v>
      </c>
      <c r="K13" s="9">
        <f>Data!AN8</f>
        <v>2.3326488706365502</v>
      </c>
      <c r="L13" s="32">
        <f t="shared" si="0"/>
        <v>11</v>
      </c>
      <c r="M13" s="32">
        <f t="shared" si="1"/>
        <v>2739</v>
      </c>
      <c r="N13" s="9">
        <f t="shared" si="2"/>
        <v>8.1806981519507183</v>
      </c>
      <c r="O13" s="32">
        <f>Data!AO8</f>
        <v>3</v>
      </c>
      <c r="P13" s="32">
        <f>Data!AP8</f>
        <v>3253</v>
      </c>
      <c r="Q13" s="9">
        <f>Data!AQ8</f>
        <v>35.624914442162897</v>
      </c>
      <c r="R13" s="48" t="str">
        <f>Data!AV8</f>
        <v>Piedmont</v>
      </c>
    </row>
    <row r="14" spans="1:18" x14ac:dyDescent="0.2">
      <c r="A14" s="3" t="str">
        <f>Data!A9</f>
        <v>Arlington</v>
      </c>
      <c r="B14" s="5">
        <f>Data!AE9</f>
        <v>50</v>
      </c>
      <c r="C14" s="5">
        <f>Data!AF9</f>
        <v>17</v>
      </c>
      <c r="D14" s="5">
        <f>Data!AG9</f>
        <v>5524</v>
      </c>
      <c r="E14" s="9">
        <f>Data!AH9</f>
        <v>10.675685469259573</v>
      </c>
      <c r="F14" s="32">
        <f>Data!AI9</f>
        <v>10</v>
      </c>
      <c r="G14" s="32">
        <f>Data!AJ9</f>
        <v>11837</v>
      </c>
      <c r="H14" s="9">
        <f>Data!AK9</f>
        <v>38.889527720739224</v>
      </c>
      <c r="I14" s="32">
        <f>Data!AL9</f>
        <v>10</v>
      </c>
      <c r="J14" s="32">
        <f>Data!AM9</f>
        <v>4492</v>
      </c>
      <c r="K14" s="9">
        <f>Data!AN9</f>
        <v>14.758110882956878</v>
      </c>
      <c r="L14" s="32">
        <f t="shared" si="0"/>
        <v>37</v>
      </c>
      <c r="M14" s="32">
        <f t="shared" si="1"/>
        <v>21853</v>
      </c>
      <c r="N14" s="9">
        <f t="shared" si="2"/>
        <v>19.404406459847941</v>
      </c>
      <c r="O14" s="32">
        <f>Data!AO9</f>
        <v>11</v>
      </c>
      <c r="P14" s="32">
        <f>Data!AP9</f>
        <v>15325</v>
      </c>
      <c r="Q14" s="9">
        <f>Data!AQ9</f>
        <v>45.771887250326678</v>
      </c>
      <c r="R14" s="48" t="str">
        <f>Data!AV9</f>
        <v>Northern</v>
      </c>
    </row>
    <row r="15" spans="1:18" x14ac:dyDescent="0.2">
      <c r="A15" s="3" t="str">
        <f>Data!A10</f>
        <v>Augusta</v>
      </c>
      <c r="B15" s="5">
        <f>Data!AE10</f>
        <v>5</v>
      </c>
      <c r="C15" s="5">
        <f>Data!AF10</f>
        <v>1</v>
      </c>
      <c r="D15" s="5">
        <f>Data!AG10</f>
        <v>333</v>
      </c>
      <c r="E15" s="9">
        <f>Data!AH10</f>
        <v>10.940451745379876</v>
      </c>
      <c r="F15" s="32">
        <f>Data!AI10</f>
        <v>0</v>
      </c>
      <c r="G15" s="32">
        <f>Data!AJ10</f>
        <v>0</v>
      </c>
      <c r="H15" s="9">
        <f>Data!AK10</f>
        <v>0</v>
      </c>
      <c r="I15" s="32">
        <f>Data!AL10</f>
        <v>3</v>
      </c>
      <c r="J15" s="32">
        <f>Data!AM10</f>
        <v>921</v>
      </c>
      <c r="K15" s="9">
        <f>Data!AN10</f>
        <v>10.086242299794661</v>
      </c>
      <c r="L15" s="32">
        <f t="shared" si="0"/>
        <v>4</v>
      </c>
      <c r="M15" s="32">
        <f t="shared" si="1"/>
        <v>1254</v>
      </c>
      <c r="N15" s="9">
        <f t="shared" si="2"/>
        <v>10.299794661190965</v>
      </c>
      <c r="O15" s="32">
        <f>Data!AO10</f>
        <v>0</v>
      </c>
      <c r="P15" s="32">
        <f>Data!AP10</f>
        <v>0</v>
      </c>
      <c r="Q15" s="9">
        <f>Data!AQ10</f>
        <v>0</v>
      </c>
      <c r="R15" s="48" t="str">
        <f>Data!AV10</f>
        <v>Piedmont</v>
      </c>
    </row>
    <row r="16" spans="1:18" x14ac:dyDescent="0.2">
      <c r="A16" s="3" t="str">
        <f>Data!A11</f>
        <v>Bath</v>
      </c>
      <c r="B16" s="5">
        <f>Data!AE11</f>
        <v>0</v>
      </c>
      <c r="C16" s="5">
        <f>Data!AF11</f>
        <v>0</v>
      </c>
      <c r="D16" s="5">
        <f>Data!AG11</f>
        <v>0</v>
      </c>
      <c r="E16" s="9">
        <f>Data!AH11</f>
        <v>0</v>
      </c>
      <c r="F16" s="32">
        <f>Data!AI11</f>
        <v>0</v>
      </c>
      <c r="G16" s="32">
        <f>Data!AJ11</f>
        <v>0</v>
      </c>
      <c r="H16" s="9">
        <f>Data!AK11</f>
        <v>0</v>
      </c>
      <c r="I16" s="32">
        <f>Data!AL11</f>
        <v>0</v>
      </c>
      <c r="J16" s="32">
        <f>Data!AM11</f>
        <v>0</v>
      </c>
      <c r="K16" s="9">
        <f>Data!AN11</f>
        <v>0</v>
      </c>
      <c r="L16" s="32">
        <f t="shared" si="0"/>
        <v>0</v>
      </c>
      <c r="M16" s="32">
        <f t="shared" si="1"/>
        <v>0</v>
      </c>
      <c r="N16" s="9">
        <f t="shared" si="2"/>
        <v>0</v>
      </c>
      <c r="O16" s="32">
        <f>Data!AO11</f>
        <v>0</v>
      </c>
      <c r="P16" s="32">
        <f>Data!AP11</f>
        <v>0</v>
      </c>
      <c r="Q16" s="9">
        <f>Data!AQ11</f>
        <v>0</v>
      </c>
      <c r="R16" s="48" t="str">
        <f>Data!AV11</f>
        <v>Piedmont</v>
      </c>
    </row>
    <row r="17" spans="1:18" x14ac:dyDescent="0.2">
      <c r="A17" s="3" t="str">
        <f>Data!A12</f>
        <v>Bedford City</v>
      </c>
      <c r="B17" s="5">
        <f>Data!AE12</f>
        <v>0</v>
      </c>
      <c r="C17" s="5">
        <f>Data!AF12</f>
        <v>0</v>
      </c>
      <c r="D17" s="5">
        <f>Data!AG12</f>
        <v>0</v>
      </c>
      <c r="E17" s="9">
        <f>Data!AH12</f>
        <v>0</v>
      </c>
      <c r="F17" s="32">
        <f>Data!AI12</f>
        <v>0</v>
      </c>
      <c r="G17" s="32">
        <f>Data!AJ12</f>
        <v>0</v>
      </c>
      <c r="H17" s="9">
        <f>Data!AK12</f>
        <v>0</v>
      </c>
      <c r="I17" s="32">
        <f>Data!AL12</f>
        <v>0</v>
      </c>
      <c r="J17" s="32">
        <f>Data!AM12</f>
        <v>0</v>
      </c>
      <c r="K17" s="9">
        <f>Data!AN12</f>
        <v>0</v>
      </c>
      <c r="L17" s="32">
        <f t="shared" si="0"/>
        <v>0</v>
      </c>
      <c r="M17" s="32">
        <f t="shared" si="1"/>
        <v>0</v>
      </c>
      <c r="N17" s="9">
        <f t="shared" si="2"/>
        <v>0</v>
      </c>
      <c r="O17" s="32">
        <f>Data!AO12</f>
        <v>0</v>
      </c>
      <c r="P17" s="32">
        <f>Data!AP12</f>
        <v>0</v>
      </c>
      <c r="Q17" s="9">
        <f>Data!AQ12</f>
        <v>0</v>
      </c>
      <c r="R17" s="48" t="str">
        <f>Data!AV12</f>
        <v>Piedmont</v>
      </c>
    </row>
    <row r="18" spans="1:18" x14ac:dyDescent="0.2">
      <c r="A18" s="3" t="str">
        <f>Data!A13</f>
        <v>Bedford County</v>
      </c>
      <c r="B18" s="5">
        <f>Data!AE13</f>
        <v>54</v>
      </c>
      <c r="C18" s="5">
        <f>Data!AF13</f>
        <v>17</v>
      </c>
      <c r="D18" s="5">
        <f>Data!AG13</f>
        <v>5474</v>
      </c>
      <c r="E18" s="9">
        <f>Data!AH13</f>
        <v>10.57905544147844</v>
      </c>
      <c r="F18" s="32">
        <f>Data!AI13</f>
        <v>8</v>
      </c>
      <c r="G18" s="32">
        <f>Data!AJ13</f>
        <v>5722</v>
      </c>
      <c r="H18" s="9">
        <f>Data!AK13</f>
        <v>23.498973305954827</v>
      </c>
      <c r="I18" s="32">
        <f>Data!AL13</f>
        <v>12</v>
      </c>
      <c r="J18" s="32">
        <f>Data!AM13</f>
        <v>1284</v>
      </c>
      <c r="K18" s="9">
        <f>Data!AN13</f>
        <v>3.5154004106776182</v>
      </c>
      <c r="L18" s="32">
        <f t="shared" si="0"/>
        <v>37</v>
      </c>
      <c r="M18" s="32">
        <f t="shared" si="1"/>
        <v>12480</v>
      </c>
      <c r="N18" s="9">
        <f t="shared" si="2"/>
        <v>11.081636050835229</v>
      </c>
      <c r="O18" s="32">
        <f>Data!AO13</f>
        <v>16</v>
      </c>
      <c r="P18" s="32">
        <f>Data!AP13</f>
        <v>7515</v>
      </c>
      <c r="Q18" s="9">
        <f>Data!AQ13</f>
        <v>15.431211498973306</v>
      </c>
      <c r="R18" s="48" t="str">
        <f>Data!AV13</f>
        <v>Piedmont</v>
      </c>
    </row>
    <row r="19" spans="1:18" x14ac:dyDescent="0.2">
      <c r="A19" s="3" t="str">
        <f>Data!A14</f>
        <v>Bland</v>
      </c>
      <c r="B19" s="5">
        <f>Data!AE14</f>
        <v>3</v>
      </c>
      <c r="C19" s="5">
        <f>Data!AF14</f>
        <v>1</v>
      </c>
      <c r="D19" s="5">
        <f>Data!AG14</f>
        <v>13</v>
      </c>
      <c r="E19" s="9">
        <f>Data!AH14</f>
        <v>0.4271047227926078</v>
      </c>
      <c r="F19" s="32">
        <f>Data!AI14</f>
        <v>2</v>
      </c>
      <c r="G19" s="32">
        <f>Data!AJ14</f>
        <v>2290</v>
      </c>
      <c r="H19" s="9">
        <f>Data!AK14</f>
        <v>37.618069815195071</v>
      </c>
      <c r="I19" s="32">
        <f>Data!AL14</f>
        <v>0</v>
      </c>
      <c r="J19" s="32">
        <f>Data!AM14</f>
        <v>0</v>
      </c>
      <c r="K19" s="9">
        <f>Data!AN14</f>
        <v>0</v>
      </c>
      <c r="L19" s="32">
        <f t="shared" si="0"/>
        <v>3</v>
      </c>
      <c r="M19" s="32">
        <f t="shared" si="1"/>
        <v>2303</v>
      </c>
      <c r="N19" s="9">
        <f t="shared" si="2"/>
        <v>25.221081451060915</v>
      </c>
      <c r="O19" s="32">
        <f>Data!AO14</f>
        <v>0</v>
      </c>
      <c r="P19" s="32">
        <f>Data!AP14</f>
        <v>0</v>
      </c>
      <c r="Q19" s="9">
        <f>Data!AQ14</f>
        <v>0</v>
      </c>
      <c r="R19" s="48" t="str">
        <f>Data!AV14</f>
        <v>Western</v>
      </c>
    </row>
    <row r="20" spans="1:18" x14ac:dyDescent="0.2">
      <c r="A20" s="3" t="str">
        <f>Data!A15</f>
        <v>Botetourt</v>
      </c>
      <c r="B20" s="5">
        <f>Data!AE15</f>
        <v>3</v>
      </c>
      <c r="C20" s="5">
        <f>Data!AF15</f>
        <v>1</v>
      </c>
      <c r="D20" s="5">
        <f>Data!AG15</f>
        <v>23</v>
      </c>
      <c r="E20" s="9">
        <f>Data!AH15</f>
        <v>0.75564681724845995</v>
      </c>
      <c r="F20" s="32">
        <f>Data!AI15</f>
        <v>0</v>
      </c>
      <c r="G20" s="32">
        <f>Data!AJ15</f>
        <v>0</v>
      </c>
      <c r="H20" s="9">
        <f>Data!AK15</f>
        <v>0</v>
      </c>
      <c r="I20" s="32">
        <f>Data!AL15</f>
        <v>2</v>
      </c>
      <c r="J20" s="32">
        <f>Data!AM15</f>
        <v>31</v>
      </c>
      <c r="K20" s="9">
        <f>Data!AN15</f>
        <v>0.50924024640657084</v>
      </c>
      <c r="L20" s="32">
        <f t="shared" si="0"/>
        <v>3</v>
      </c>
      <c r="M20" s="32">
        <f t="shared" si="1"/>
        <v>54</v>
      </c>
      <c r="N20" s="9">
        <f t="shared" si="2"/>
        <v>0.59137577002053388</v>
      </c>
      <c r="O20" s="32">
        <f>Data!AO15</f>
        <v>0</v>
      </c>
      <c r="P20" s="32">
        <f>Data!AP15</f>
        <v>0</v>
      </c>
      <c r="Q20" s="9">
        <f>Data!AQ15</f>
        <v>0</v>
      </c>
      <c r="R20" s="48" t="str">
        <f>Data!AV15</f>
        <v>Piedmont</v>
      </c>
    </row>
    <row r="21" spans="1:18" x14ac:dyDescent="0.2">
      <c r="A21" s="3" t="str">
        <f>Data!A16</f>
        <v>Bristol</v>
      </c>
      <c r="B21" s="5">
        <f>Data!AE16</f>
        <v>26</v>
      </c>
      <c r="C21" s="5">
        <f>Data!AF16</f>
        <v>4</v>
      </c>
      <c r="D21" s="5">
        <f>Data!AG16</f>
        <v>1247</v>
      </c>
      <c r="E21" s="9">
        <f>Data!AH16</f>
        <v>10.242299794661191</v>
      </c>
      <c r="F21" s="32">
        <f>Data!AI16</f>
        <v>10</v>
      </c>
      <c r="G21" s="32">
        <f>Data!AJ16</f>
        <v>11749</v>
      </c>
      <c r="H21" s="9">
        <f>Data!AK16</f>
        <v>38.600410677618072</v>
      </c>
      <c r="I21" s="32">
        <f>Data!AL16</f>
        <v>5</v>
      </c>
      <c r="J21" s="32">
        <f>Data!AM16</f>
        <v>1396</v>
      </c>
      <c r="K21" s="9">
        <f>Data!AN16</f>
        <v>9.1728952772073917</v>
      </c>
      <c r="L21" s="32">
        <f t="shared" si="0"/>
        <v>19</v>
      </c>
      <c r="M21" s="32">
        <f t="shared" si="1"/>
        <v>14392</v>
      </c>
      <c r="N21" s="9">
        <f t="shared" si="2"/>
        <v>24.886199070571706</v>
      </c>
      <c r="O21" s="32">
        <f>Data!AO16</f>
        <v>7</v>
      </c>
      <c r="P21" s="32">
        <f>Data!AP16</f>
        <v>12520</v>
      </c>
      <c r="Q21" s="9">
        <f>Data!AQ16</f>
        <v>58.762100322675273</v>
      </c>
      <c r="R21" s="48" t="str">
        <f>Data!AV16</f>
        <v>Western</v>
      </c>
    </row>
    <row r="22" spans="1:18" x14ac:dyDescent="0.2">
      <c r="A22" s="3" t="str">
        <f>Data!A17</f>
        <v>Brunswick</v>
      </c>
      <c r="B22" s="5">
        <f>Data!AE17</f>
        <v>2</v>
      </c>
      <c r="C22" s="5">
        <f>Data!AF17</f>
        <v>0</v>
      </c>
      <c r="D22" s="5">
        <f>Data!AG17</f>
        <v>0</v>
      </c>
      <c r="E22" s="9">
        <f>Data!AH17</f>
        <v>0</v>
      </c>
      <c r="F22" s="32">
        <f>Data!AI17</f>
        <v>0</v>
      </c>
      <c r="G22" s="32">
        <f>Data!AJ17</f>
        <v>0</v>
      </c>
      <c r="H22" s="9">
        <f>Data!AK17</f>
        <v>0</v>
      </c>
      <c r="I22" s="32">
        <f>Data!AL17</f>
        <v>0</v>
      </c>
      <c r="J22" s="32">
        <f>Data!AM17</f>
        <v>0</v>
      </c>
      <c r="K22" s="9">
        <f>Data!AN17</f>
        <v>0</v>
      </c>
      <c r="L22" s="32">
        <f t="shared" si="0"/>
        <v>0</v>
      </c>
      <c r="M22" s="32">
        <f t="shared" si="1"/>
        <v>0</v>
      </c>
      <c r="N22" s="9">
        <f t="shared" si="2"/>
        <v>0</v>
      </c>
      <c r="O22" s="32">
        <f>Data!AO17</f>
        <v>0</v>
      </c>
      <c r="P22" s="32">
        <f>Data!AP17</f>
        <v>0</v>
      </c>
      <c r="Q22" s="9">
        <f>Data!AQ17</f>
        <v>0</v>
      </c>
      <c r="R22" s="48" t="str">
        <f>Data!AV17</f>
        <v>Eastern</v>
      </c>
    </row>
    <row r="23" spans="1:18" x14ac:dyDescent="0.2">
      <c r="A23" s="3" t="str">
        <f>Data!A18</f>
        <v>Buchanan</v>
      </c>
      <c r="B23" s="5">
        <f>Data!AE18</f>
        <v>27</v>
      </c>
      <c r="C23" s="5">
        <f>Data!AF18</f>
        <v>3</v>
      </c>
      <c r="D23" s="5">
        <f>Data!AG18</f>
        <v>449</v>
      </c>
      <c r="E23" s="9">
        <f>Data!AH18</f>
        <v>4.9171800136892534</v>
      </c>
      <c r="F23" s="32">
        <f>Data!AI18</f>
        <v>9</v>
      </c>
      <c r="G23" s="32">
        <f>Data!AJ18</f>
        <v>7141</v>
      </c>
      <c r="H23" s="9">
        <f>Data!AK18</f>
        <v>26.06798996121378</v>
      </c>
      <c r="I23" s="32">
        <f>Data!AL18</f>
        <v>10</v>
      </c>
      <c r="J23" s="32">
        <f>Data!AM18</f>
        <v>1894</v>
      </c>
      <c r="K23" s="9">
        <f>Data!AN18</f>
        <v>6.2225872689938404</v>
      </c>
      <c r="L23" s="32">
        <f t="shared" si="0"/>
        <v>22</v>
      </c>
      <c r="M23" s="32">
        <f t="shared" si="1"/>
        <v>9484</v>
      </c>
      <c r="N23" s="9">
        <f t="shared" si="2"/>
        <v>14.163151017360462</v>
      </c>
      <c r="O23" s="32">
        <f>Data!AO18</f>
        <v>5</v>
      </c>
      <c r="P23" s="32">
        <f>Data!AP18</f>
        <v>1480</v>
      </c>
      <c r="Q23" s="9">
        <f>Data!AQ18</f>
        <v>9.7248459958932241</v>
      </c>
      <c r="R23" s="48" t="str">
        <f>Data!AV18</f>
        <v>Western</v>
      </c>
    </row>
    <row r="24" spans="1:18" x14ac:dyDescent="0.2">
      <c r="A24" s="3" t="str">
        <f>Data!A19</f>
        <v>Buckingham</v>
      </c>
      <c r="B24" s="5">
        <f>Data!AE19</f>
        <v>6</v>
      </c>
      <c r="C24" s="5">
        <f>Data!AF19</f>
        <v>2</v>
      </c>
      <c r="D24" s="5">
        <f>Data!AG19</f>
        <v>14</v>
      </c>
      <c r="E24" s="9">
        <f>Data!AH19</f>
        <v>0.2299794661190965</v>
      </c>
      <c r="F24" s="32">
        <f>Data!AI19</f>
        <v>1</v>
      </c>
      <c r="G24" s="32">
        <f>Data!AJ19</f>
        <v>568</v>
      </c>
      <c r="H24" s="9">
        <f>Data!AK19</f>
        <v>18.661190965092402</v>
      </c>
      <c r="I24" s="32">
        <f>Data!AL19</f>
        <v>0</v>
      </c>
      <c r="J24" s="32">
        <f>Data!AM19</f>
        <v>0</v>
      </c>
      <c r="K24" s="9">
        <f>Data!AN19</f>
        <v>0</v>
      </c>
      <c r="L24" s="32">
        <f t="shared" si="0"/>
        <v>3</v>
      </c>
      <c r="M24" s="32">
        <f t="shared" si="1"/>
        <v>582</v>
      </c>
      <c r="N24" s="9">
        <f t="shared" si="2"/>
        <v>6.3737166324435321</v>
      </c>
      <c r="O24" s="32">
        <f>Data!AO19</f>
        <v>3</v>
      </c>
      <c r="P24" s="32">
        <f>Data!AP19</f>
        <v>1739</v>
      </c>
      <c r="Q24" s="9">
        <f>Data!AQ19</f>
        <v>19.044490075290895</v>
      </c>
      <c r="R24" s="48" t="str">
        <f>Data!AV19</f>
        <v>Central</v>
      </c>
    </row>
    <row r="25" spans="1:18" x14ac:dyDescent="0.2">
      <c r="A25" s="3" t="str">
        <f>Data!A20</f>
        <v>Buena Vista</v>
      </c>
      <c r="B25" s="5">
        <f>Data!AE20</f>
        <v>0</v>
      </c>
      <c r="C25" s="5">
        <f>Data!AF20</f>
        <v>0</v>
      </c>
      <c r="D25" s="5">
        <f>Data!AG20</f>
        <v>0</v>
      </c>
      <c r="E25" s="9">
        <f>Data!AH20</f>
        <v>0</v>
      </c>
      <c r="F25" s="32">
        <f>Data!AI20</f>
        <v>0</v>
      </c>
      <c r="G25" s="32">
        <f>Data!AJ20</f>
        <v>0</v>
      </c>
      <c r="H25" s="9">
        <f>Data!AK20</f>
        <v>0</v>
      </c>
      <c r="I25" s="32">
        <f>Data!AL20</f>
        <v>0</v>
      </c>
      <c r="J25" s="32">
        <f>Data!AM20</f>
        <v>0</v>
      </c>
      <c r="K25" s="9">
        <f>Data!AN20</f>
        <v>0</v>
      </c>
      <c r="L25" s="32">
        <f t="shared" si="0"/>
        <v>0</v>
      </c>
      <c r="M25" s="32">
        <f t="shared" si="1"/>
        <v>0</v>
      </c>
      <c r="N25" s="9">
        <f t="shared" si="2"/>
        <v>0</v>
      </c>
      <c r="O25" s="32">
        <f>Data!AO20</f>
        <v>0</v>
      </c>
      <c r="P25" s="32">
        <f>Data!AP20</f>
        <v>0</v>
      </c>
      <c r="Q25" s="9">
        <f>Data!AQ20</f>
        <v>0</v>
      </c>
      <c r="R25" s="48" t="str">
        <f>Data!AV20</f>
        <v>Piedmont</v>
      </c>
    </row>
    <row r="26" spans="1:18" x14ac:dyDescent="0.2">
      <c r="A26" s="3" t="str">
        <f>Data!A21</f>
        <v>Campbell</v>
      </c>
      <c r="B26" s="5">
        <f>Data!AE21</f>
        <v>24</v>
      </c>
      <c r="C26" s="5">
        <f>Data!AF21</f>
        <v>4</v>
      </c>
      <c r="D26" s="5">
        <f>Data!AG21</f>
        <v>1246</v>
      </c>
      <c r="E26" s="9">
        <f>Data!AH21</f>
        <v>10.234086242299794</v>
      </c>
      <c r="F26" s="32">
        <f>Data!AI21</f>
        <v>3</v>
      </c>
      <c r="G26" s="32">
        <f>Data!AJ21</f>
        <v>3611</v>
      </c>
      <c r="H26" s="9">
        <f>Data!AK21</f>
        <v>39.545516769336075</v>
      </c>
      <c r="I26" s="32">
        <f>Data!AL21</f>
        <v>12</v>
      </c>
      <c r="J26" s="32">
        <f>Data!AM21</f>
        <v>3016</v>
      </c>
      <c r="K26" s="9">
        <f>Data!AN21</f>
        <v>8.2573579739904179</v>
      </c>
      <c r="L26" s="32">
        <f t="shared" si="0"/>
        <v>19</v>
      </c>
      <c r="M26" s="32">
        <f t="shared" si="1"/>
        <v>7873</v>
      </c>
      <c r="N26" s="9">
        <f t="shared" si="2"/>
        <v>13.6137468928996</v>
      </c>
      <c r="O26" s="32">
        <f>Data!AO21</f>
        <v>5</v>
      </c>
      <c r="P26" s="32">
        <f>Data!AP21</f>
        <v>3812</v>
      </c>
      <c r="Q26" s="9">
        <f>Data!AQ21</f>
        <v>25.048049281314167</v>
      </c>
      <c r="R26" s="48" t="str">
        <f>Data!AV21</f>
        <v>Piedmont</v>
      </c>
    </row>
    <row r="27" spans="1:18" x14ac:dyDescent="0.2">
      <c r="A27" s="3" t="str">
        <f>Data!A22</f>
        <v>Caroline</v>
      </c>
      <c r="B27" s="5">
        <f>Data!AE22</f>
        <v>16</v>
      </c>
      <c r="C27" s="5">
        <f>Data!AF22</f>
        <v>0</v>
      </c>
      <c r="D27" s="5">
        <f>Data!AG22</f>
        <v>0</v>
      </c>
      <c r="E27" s="9">
        <f>Data!AH22</f>
        <v>0</v>
      </c>
      <c r="F27" s="32">
        <f>Data!AI22</f>
        <v>10</v>
      </c>
      <c r="G27" s="32">
        <f>Data!AJ22</f>
        <v>10289</v>
      </c>
      <c r="H27" s="9">
        <f>Data!AK22</f>
        <v>33.803696098562632</v>
      </c>
      <c r="I27" s="32">
        <f>Data!AL22</f>
        <v>4</v>
      </c>
      <c r="J27" s="32">
        <f>Data!AM22</f>
        <v>1111</v>
      </c>
      <c r="K27" s="9">
        <f>Data!AN22</f>
        <v>9.1252566735112932</v>
      </c>
      <c r="L27" s="32">
        <f t="shared" si="0"/>
        <v>14</v>
      </c>
      <c r="M27" s="32">
        <f t="shared" si="1"/>
        <v>11400</v>
      </c>
      <c r="N27" s="9">
        <f t="shared" si="2"/>
        <v>26.75271340569082</v>
      </c>
      <c r="O27" s="32">
        <f>Data!AO22</f>
        <v>1</v>
      </c>
      <c r="P27" s="32">
        <f>Data!AP22</f>
        <v>1104</v>
      </c>
      <c r="Q27" s="9">
        <f>Data!AQ22</f>
        <v>36.271047227926076</v>
      </c>
      <c r="R27" s="48" t="str">
        <f>Data!AV22</f>
        <v>Central</v>
      </c>
    </row>
    <row r="28" spans="1:18" x14ac:dyDescent="0.2">
      <c r="A28" s="3" t="str">
        <f>Data!A23</f>
        <v>Carroll</v>
      </c>
      <c r="B28" s="5">
        <f>Data!AE23</f>
        <v>16</v>
      </c>
      <c r="C28" s="5">
        <f>Data!AF23</f>
        <v>3</v>
      </c>
      <c r="D28" s="5">
        <f>Data!AG23</f>
        <v>2179</v>
      </c>
      <c r="E28" s="9">
        <f>Data!AH23</f>
        <v>23.863107460643395</v>
      </c>
      <c r="F28" s="32">
        <f>Data!AI23</f>
        <v>5</v>
      </c>
      <c r="G28" s="32">
        <f>Data!AJ23</f>
        <v>3626</v>
      </c>
      <c r="H28" s="9">
        <f>Data!AK23</f>
        <v>23.8258726899384</v>
      </c>
      <c r="I28" s="32">
        <f>Data!AL23</f>
        <v>2</v>
      </c>
      <c r="J28" s="32">
        <f>Data!AM23</f>
        <v>28</v>
      </c>
      <c r="K28" s="9">
        <f>Data!AN23</f>
        <v>0.45995893223819301</v>
      </c>
      <c r="L28" s="32">
        <f t="shared" si="0"/>
        <v>10</v>
      </c>
      <c r="M28" s="32">
        <f t="shared" si="1"/>
        <v>5833</v>
      </c>
      <c r="N28" s="9">
        <f t="shared" si="2"/>
        <v>19.163860369609854</v>
      </c>
      <c r="O28" s="32">
        <f>Data!AO23</f>
        <v>6</v>
      </c>
      <c r="P28" s="32">
        <f>Data!AP23</f>
        <v>4221</v>
      </c>
      <c r="Q28" s="9">
        <f>Data!AQ23</f>
        <v>23.112936344969199</v>
      </c>
      <c r="R28" s="48" t="str">
        <f>Data!AV23</f>
        <v>Western</v>
      </c>
    </row>
    <row r="29" spans="1:18" x14ac:dyDescent="0.2">
      <c r="A29" s="3" t="str">
        <f>Data!A24</f>
        <v>Charles City</v>
      </c>
      <c r="B29" s="5">
        <f>Data!AE24</f>
        <v>0</v>
      </c>
      <c r="C29" s="5">
        <f>Data!AF24</f>
        <v>0</v>
      </c>
      <c r="D29" s="5">
        <f>Data!AG24</f>
        <v>0</v>
      </c>
      <c r="E29" s="9">
        <f>Data!AH24</f>
        <v>0</v>
      </c>
      <c r="F29" s="32">
        <f>Data!AI24</f>
        <v>0</v>
      </c>
      <c r="G29" s="32">
        <f>Data!AJ24</f>
        <v>0</v>
      </c>
      <c r="H29" s="9">
        <f>Data!AK24</f>
        <v>0</v>
      </c>
      <c r="I29" s="32">
        <f>Data!AL24</f>
        <v>0</v>
      </c>
      <c r="J29" s="32">
        <f>Data!AM24</f>
        <v>0</v>
      </c>
      <c r="K29" s="9">
        <f>Data!AN24</f>
        <v>0</v>
      </c>
      <c r="L29" s="32">
        <f t="shared" si="0"/>
        <v>0</v>
      </c>
      <c r="M29" s="32">
        <f t="shared" si="1"/>
        <v>0</v>
      </c>
      <c r="N29" s="9">
        <f t="shared" si="2"/>
        <v>0</v>
      </c>
      <c r="O29" s="32">
        <f>Data!AO24</f>
        <v>0</v>
      </c>
      <c r="P29" s="32">
        <f>Data!AP24</f>
        <v>0</v>
      </c>
      <c r="Q29" s="9">
        <f>Data!AQ24</f>
        <v>0</v>
      </c>
      <c r="R29" s="48" t="str">
        <f>Data!AV24</f>
        <v>Central</v>
      </c>
    </row>
    <row r="30" spans="1:18" x14ac:dyDescent="0.2">
      <c r="A30" s="3" t="str">
        <f>Data!A25</f>
        <v>Charlotte</v>
      </c>
      <c r="B30" s="5">
        <f>Data!AE25</f>
        <v>21</v>
      </c>
      <c r="C30" s="5">
        <f>Data!AF25</f>
        <v>9</v>
      </c>
      <c r="D30" s="5">
        <f>Data!AG25</f>
        <v>964</v>
      </c>
      <c r="E30" s="9">
        <f>Data!AH25</f>
        <v>3.5190508783937942</v>
      </c>
      <c r="F30" s="32">
        <f>Data!AI25</f>
        <v>1</v>
      </c>
      <c r="G30" s="32">
        <f>Data!AJ25</f>
        <v>1458</v>
      </c>
      <c r="H30" s="9">
        <f>Data!AK25</f>
        <v>47.901437371663242</v>
      </c>
      <c r="I30" s="32">
        <f>Data!AL25</f>
        <v>9</v>
      </c>
      <c r="J30" s="32">
        <f>Data!AM25</f>
        <v>4248</v>
      </c>
      <c r="K30" s="9">
        <f>Data!AN25</f>
        <v>15.507186858316222</v>
      </c>
      <c r="L30" s="32">
        <f t="shared" si="0"/>
        <v>19</v>
      </c>
      <c r="M30" s="32">
        <f t="shared" si="1"/>
        <v>6670</v>
      </c>
      <c r="N30" s="9">
        <f t="shared" si="2"/>
        <v>11.533556684318599</v>
      </c>
      <c r="O30" s="32">
        <f>Data!AO25</f>
        <v>2</v>
      </c>
      <c r="P30" s="32">
        <f>Data!AP25</f>
        <v>2434</v>
      </c>
      <c r="Q30" s="9">
        <f>Data!AQ25</f>
        <v>39.983572895277206</v>
      </c>
      <c r="R30" s="48" t="str">
        <f>Data!AV25</f>
        <v>Piedmont</v>
      </c>
    </row>
    <row r="31" spans="1:18" x14ac:dyDescent="0.2">
      <c r="A31" s="3" t="str">
        <f>Data!A26</f>
        <v>Charlottesville</v>
      </c>
      <c r="B31" s="5">
        <f>Data!AE26</f>
        <v>43</v>
      </c>
      <c r="C31" s="5">
        <f>Data!AF26</f>
        <v>11</v>
      </c>
      <c r="D31" s="5">
        <f>Data!AG26</f>
        <v>5478</v>
      </c>
      <c r="E31" s="9">
        <f>Data!AH26</f>
        <v>16.361396303901437</v>
      </c>
      <c r="F31" s="32">
        <f>Data!AI26</f>
        <v>20</v>
      </c>
      <c r="G31" s="32">
        <f>Data!AJ26</f>
        <v>21005</v>
      </c>
      <c r="H31" s="9">
        <f>Data!AK26</f>
        <v>34.505133470225871</v>
      </c>
      <c r="I31" s="32">
        <f>Data!AL26</f>
        <v>4</v>
      </c>
      <c r="J31" s="32">
        <f>Data!AM26</f>
        <v>2300</v>
      </c>
      <c r="K31" s="9">
        <f>Data!AN26</f>
        <v>18.891170431211499</v>
      </c>
      <c r="L31" s="32">
        <f t="shared" si="0"/>
        <v>35</v>
      </c>
      <c r="M31" s="32">
        <f t="shared" si="1"/>
        <v>28783</v>
      </c>
      <c r="N31" s="9">
        <f t="shared" si="2"/>
        <v>27.018363156350837</v>
      </c>
      <c r="O31" s="32">
        <f>Data!AO26</f>
        <v>7</v>
      </c>
      <c r="P31" s="32">
        <f>Data!AP26</f>
        <v>5439</v>
      </c>
      <c r="Q31" s="9">
        <f>Data!AQ26</f>
        <v>25.527720739219713</v>
      </c>
      <c r="R31" s="48" t="str">
        <f>Data!AV26</f>
        <v>Piedmont</v>
      </c>
    </row>
    <row r="32" spans="1:18" x14ac:dyDescent="0.2">
      <c r="A32" s="3" t="str">
        <f>Data!A27</f>
        <v>Chesapeake</v>
      </c>
      <c r="B32" s="5">
        <f>Data!AE27</f>
        <v>28</v>
      </c>
      <c r="C32" s="5">
        <f>Data!AF27</f>
        <v>4</v>
      </c>
      <c r="D32" s="5">
        <f>Data!AG27</f>
        <v>804</v>
      </c>
      <c r="E32" s="9">
        <f>Data!AH27</f>
        <v>6.6036960985626285</v>
      </c>
      <c r="F32" s="32">
        <f>Data!AI27</f>
        <v>9</v>
      </c>
      <c r="G32" s="32">
        <f>Data!AJ27</f>
        <v>14449</v>
      </c>
      <c r="H32" s="9">
        <f>Data!AK27</f>
        <v>52.745608031028972</v>
      </c>
      <c r="I32" s="32">
        <f>Data!AL27</f>
        <v>7</v>
      </c>
      <c r="J32" s="32">
        <f>Data!AM27</f>
        <v>5414</v>
      </c>
      <c r="K32" s="9">
        <f>Data!AN27</f>
        <v>25.410384276914051</v>
      </c>
      <c r="L32" s="32">
        <f t="shared" si="0"/>
        <v>20</v>
      </c>
      <c r="M32" s="32">
        <f t="shared" si="1"/>
        <v>20667</v>
      </c>
      <c r="N32" s="9">
        <f t="shared" si="2"/>
        <v>33.949897330595476</v>
      </c>
      <c r="O32" s="32">
        <f>Data!AO27</f>
        <v>7</v>
      </c>
      <c r="P32" s="32">
        <f>Data!AP27</f>
        <v>9333</v>
      </c>
      <c r="Q32" s="9">
        <f>Data!AQ27</f>
        <v>43.804048107949541</v>
      </c>
      <c r="R32" s="48" t="str">
        <f>Data!AV27</f>
        <v>Eastern</v>
      </c>
    </row>
    <row r="33" spans="1:18" x14ac:dyDescent="0.2">
      <c r="A33" s="3" t="str">
        <f>Data!A28</f>
        <v>Chesterfield</v>
      </c>
      <c r="B33" s="5">
        <f>Data!AE28</f>
        <v>65</v>
      </c>
      <c r="C33" s="5">
        <f>Data!AF28</f>
        <v>15</v>
      </c>
      <c r="D33" s="5">
        <f>Data!AG28</f>
        <v>6695</v>
      </c>
      <c r="E33" s="9">
        <f>Data!AH28</f>
        <v>14.663928815879533</v>
      </c>
      <c r="F33" s="32">
        <f>Data!AI28</f>
        <v>22</v>
      </c>
      <c r="G33" s="32">
        <f>Data!AJ28</f>
        <v>20298</v>
      </c>
      <c r="H33" s="9">
        <f>Data!AK28</f>
        <v>30.312488333022213</v>
      </c>
      <c r="I33" s="32">
        <f>Data!AL28</f>
        <v>10</v>
      </c>
      <c r="J33" s="32">
        <f>Data!AM28</f>
        <v>3854</v>
      </c>
      <c r="K33" s="9">
        <f>Data!AN28</f>
        <v>12.662012320328541</v>
      </c>
      <c r="L33" s="32">
        <f t="shared" si="0"/>
        <v>47</v>
      </c>
      <c r="M33" s="32">
        <f t="shared" si="1"/>
        <v>30847</v>
      </c>
      <c r="N33" s="9">
        <f t="shared" si="2"/>
        <v>21.562846782297175</v>
      </c>
      <c r="O33" s="32">
        <f>Data!AO28</f>
        <v>16</v>
      </c>
      <c r="P33" s="32">
        <f>Data!AP28</f>
        <v>11449</v>
      </c>
      <c r="Q33" s="9">
        <f>Data!AQ28</f>
        <v>23.50924024640657</v>
      </c>
      <c r="R33" s="48" t="str">
        <f>Data!AV28</f>
        <v>Central</v>
      </c>
    </row>
    <row r="34" spans="1:18" x14ac:dyDescent="0.2">
      <c r="A34" s="3" t="str">
        <f>Data!A29</f>
        <v>Clarke</v>
      </c>
      <c r="B34" s="5">
        <f>Data!AE29</f>
        <v>0</v>
      </c>
      <c r="C34" s="5">
        <f>Data!AF29</f>
        <v>0</v>
      </c>
      <c r="D34" s="5">
        <f>Data!AG29</f>
        <v>0</v>
      </c>
      <c r="E34" s="9">
        <f>Data!AH29</f>
        <v>0</v>
      </c>
      <c r="F34" s="32">
        <f>Data!AI29</f>
        <v>0</v>
      </c>
      <c r="G34" s="32">
        <f>Data!AJ29</f>
        <v>0</v>
      </c>
      <c r="H34" s="9">
        <f>Data!AK29</f>
        <v>0</v>
      </c>
      <c r="I34" s="32">
        <f>Data!AL29</f>
        <v>0</v>
      </c>
      <c r="J34" s="32">
        <f>Data!AM29</f>
        <v>0</v>
      </c>
      <c r="K34" s="9">
        <f>Data!AN29</f>
        <v>0</v>
      </c>
      <c r="L34" s="32">
        <f t="shared" si="0"/>
        <v>0</v>
      </c>
      <c r="M34" s="32">
        <f t="shared" si="1"/>
        <v>0</v>
      </c>
      <c r="N34" s="9">
        <f t="shared" si="2"/>
        <v>0</v>
      </c>
      <c r="O34" s="32">
        <f>Data!AO29</f>
        <v>0</v>
      </c>
      <c r="P34" s="32">
        <f>Data!AP29</f>
        <v>0</v>
      </c>
      <c r="Q34" s="9">
        <f>Data!AQ29</f>
        <v>0</v>
      </c>
      <c r="R34" s="48" t="str">
        <f>Data!AV29</f>
        <v>Northern</v>
      </c>
    </row>
    <row r="35" spans="1:18" x14ac:dyDescent="0.2">
      <c r="A35" s="3" t="str">
        <f>Data!A30</f>
        <v>Clifton Forge</v>
      </c>
      <c r="B35" s="5">
        <f>Data!AE30</f>
        <v>0</v>
      </c>
      <c r="C35" s="5">
        <f>Data!AF30</f>
        <v>0</v>
      </c>
      <c r="D35" s="5">
        <f>Data!AG30</f>
        <v>0</v>
      </c>
      <c r="E35" s="9">
        <f>Data!AH30</f>
        <v>0</v>
      </c>
      <c r="F35" s="32">
        <f>Data!AI30</f>
        <v>0</v>
      </c>
      <c r="G35" s="32">
        <f>Data!AJ30</f>
        <v>0</v>
      </c>
      <c r="H35" s="9">
        <f>Data!AK30</f>
        <v>0</v>
      </c>
      <c r="I35" s="32">
        <f>Data!AL30</f>
        <v>0</v>
      </c>
      <c r="J35" s="32">
        <f>Data!AM30</f>
        <v>0</v>
      </c>
      <c r="K35" s="9">
        <f>Data!AN30</f>
        <v>0</v>
      </c>
      <c r="L35" s="32">
        <f t="shared" si="0"/>
        <v>0</v>
      </c>
      <c r="M35" s="32">
        <f t="shared" si="1"/>
        <v>0</v>
      </c>
      <c r="N35" s="9">
        <f t="shared" si="2"/>
        <v>0</v>
      </c>
      <c r="O35" s="32">
        <f>Data!AO30</f>
        <v>0</v>
      </c>
      <c r="P35" s="32">
        <f>Data!AP30</f>
        <v>0</v>
      </c>
      <c r="Q35" s="9">
        <f>Data!AQ30</f>
        <v>0</v>
      </c>
      <c r="R35" s="48" t="str">
        <f>Data!AV30</f>
        <v>Piedmont</v>
      </c>
    </row>
    <row r="36" spans="1:18" x14ac:dyDescent="0.2">
      <c r="A36" s="3" t="str">
        <f>Data!A31</f>
        <v>Colonial Heights</v>
      </c>
      <c r="B36" s="5">
        <f>Data!AE31</f>
        <v>0</v>
      </c>
      <c r="C36" s="5">
        <f>Data!AF31</f>
        <v>0</v>
      </c>
      <c r="D36" s="5">
        <f>Data!AG31</f>
        <v>0</v>
      </c>
      <c r="E36" s="9">
        <f>Data!AH31</f>
        <v>0</v>
      </c>
      <c r="F36" s="32">
        <f>Data!AI31</f>
        <v>0</v>
      </c>
      <c r="G36" s="32">
        <f>Data!AJ31</f>
        <v>0</v>
      </c>
      <c r="H36" s="9">
        <f>Data!AK31</f>
        <v>0</v>
      </c>
      <c r="I36" s="32">
        <f>Data!AL31</f>
        <v>0</v>
      </c>
      <c r="J36" s="32">
        <f>Data!AM31</f>
        <v>0</v>
      </c>
      <c r="K36" s="9">
        <f>Data!AN31</f>
        <v>0</v>
      </c>
      <c r="L36" s="32">
        <f t="shared" si="0"/>
        <v>0</v>
      </c>
      <c r="M36" s="32">
        <f t="shared" si="1"/>
        <v>0</v>
      </c>
      <c r="N36" s="9">
        <f t="shared" si="2"/>
        <v>0</v>
      </c>
      <c r="O36" s="32">
        <f>Data!AO31</f>
        <v>0</v>
      </c>
      <c r="P36" s="32">
        <f>Data!AP31</f>
        <v>0</v>
      </c>
      <c r="Q36" s="9">
        <f>Data!AQ31</f>
        <v>0</v>
      </c>
      <c r="R36" s="48" t="str">
        <f>Data!AV31</f>
        <v>Central</v>
      </c>
    </row>
    <row r="37" spans="1:18" x14ac:dyDescent="0.2">
      <c r="A37" s="3" t="str">
        <f>Data!A32</f>
        <v>Covington</v>
      </c>
      <c r="B37" s="5">
        <f>Data!AE32</f>
        <v>0</v>
      </c>
      <c r="C37" s="5">
        <f>Data!AF32</f>
        <v>0</v>
      </c>
      <c r="D37" s="5">
        <f>Data!AG32</f>
        <v>0</v>
      </c>
      <c r="E37" s="9">
        <f>Data!AH32</f>
        <v>0</v>
      </c>
      <c r="F37" s="32">
        <f>Data!AI32</f>
        <v>0</v>
      </c>
      <c r="G37" s="32">
        <f>Data!AJ32</f>
        <v>0</v>
      </c>
      <c r="H37" s="9">
        <f>Data!AK32</f>
        <v>0</v>
      </c>
      <c r="I37" s="32">
        <f>Data!AL32</f>
        <v>0</v>
      </c>
      <c r="J37" s="32">
        <f>Data!AM32</f>
        <v>0</v>
      </c>
      <c r="K37" s="9">
        <f>Data!AN32</f>
        <v>0</v>
      </c>
      <c r="L37" s="32">
        <f t="shared" si="0"/>
        <v>0</v>
      </c>
      <c r="M37" s="32">
        <f t="shared" si="1"/>
        <v>0</v>
      </c>
      <c r="N37" s="9">
        <f t="shared" si="2"/>
        <v>0</v>
      </c>
      <c r="O37" s="32">
        <f>Data!AO32</f>
        <v>0</v>
      </c>
      <c r="P37" s="32">
        <f>Data!AP32</f>
        <v>0</v>
      </c>
      <c r="Q37" s="9">
        <f>Data!AQ32</f>
        <v>0</v>
      </c>
      <c r="R37" s="48" t="str">
        <f>Data!AV32</f>
        <v>Piedmont</v>
      </c>
    </row>
    <row r="38" spans="1:18" x14ac:dyDescent="0.2">
      <c r="A38" s="3" t="str">
        <f>Data!A33</f>
        <v>Craig</v>
      </c>
      <c r="B38" s="5">
        <f>Data!AE33</f>
        <v>7</v>
      </c>
      <c r="C38" s="5">
        <f>Data!AF33</f>
        <v>5</v>
      </c>
      <c r="D38" s="5">
        <f>Data!AG33</f>
        <v>800</v>
      </c>
      <c r="E38" s="9">
        <f>Data!AH33</f>
        <v>5.2566735112936342</v>
      </c>
      <c r="F38" s="32">
        <f>Data!AI33</f>
        <v>1</v>
      </c>
      <c r="G38" s="32">
        <f>Data!AJ33</f>
        <v>797</v>
      </c>
      <c r="H38" s="9">
        <f>Data!AK33</f>
        <v>26.184804928131417</v>
      </c>
      <c r="I38" s="32">
        <f>Data!AL33</f>
        <v>0</v>
      </c>
      <c r="J38" s="32">
        <f>Data!AM33</f>
        <v>0</v>
      </c>
      <c r="K38" s="9">
        <f>Data!AN33</f>
        <v>0</v>
      </c>
      <c r="L38" s="32">
        <f t="shared" si="0"/>
        <v>6</v>
      </c>
      <c r="M38" s="32">
        <f t="shared" si="1"/>
        <v>1597</v>
      </c>
      <c r="N38" s="9">
        <f t="shared" si="2"/>
        <v>8.7446954140999313</v>
      </c>
      <c r="O38" s="32">
        <f>Data!AO33</f>
        <v>1</v>
      </c>
      <c r="P38" s="32">
        <f>Data!AP33</f>
        <v>376</v>
      </c>
      <c r="Q38" s="9">
        <f>Data!AQ33</f>
        <v>12.353182751540041</v>
      </c>
      <c r="R38" s="48" t="str">
        <f>Data!AV33</f>
        <v>Piedmont</v>
      </c>
    </row>
    <row r="39" spans="1:18" x14ac:dyDescent="0.2">
      <c r="A39" s="3" t="str">
        <f>Data!A34</f>
        <v>Culpeper</v>
      </c>
      <c r="B39" s="5">
        <f>Data!AE34</f>
        <v>21</v>
      </c>
      <c r="C39" s="5">
        <f>Data!AF34</f>
        <v>7</v>
      </c>
      <c r="D39" s="5">
        <f>Data!AG34</f>
        <v>4854</v>
      </c>
      <c r="E39" s="9">
        <f>Data!AH34</f>
        <v>22.782047521267234</v>
      </c>
      <c r="F39" s="32">
        <f>Data!AI34</f>
        <v>2</v>
      </c>
      <c r="G39" s="32">
        <f>Data!AJ34</f>
        <v>2343</v>
      </c>
      <c r="H39" s="9">
        <f>Data!AK34</f>
        <v>38.488706365503077</v>
      </c>
      <c r="I39" s="32">
        <f>Data!AL34</f>
        <v>2</v>
      </c>
      <c r="J39" s="32">
        <f>Data!AM34</f>
        <v>1186</v>
      </c>
      <c r="K39" s="9">
        <f>Data!AN34</f>
        <v>19.482546201232033</v>
      </c>
      <c r="L39" s="32">
        <f t="shared" si="0"/>
        <v>11</v>
      </c>
      <c r="M39" s="32">
        <f t="shared" si="1"/>
        <v>8383</v>
      </c>
      <c r="N39" s="9">
        <f t="shared" si="2"/>
        <v>25.037894343849171</v>
      </c>
      <c r="O39" s="32">
        <f>Data!AO34</f>
        <v>9</v>
      </c>
      <c r="P39" s="32">
        <f>Data!AP34</f>
        <v>9713</v>
      </c>
      <c r="Q39" s="9">
        <f>Data!AQ34</f>
        <v>35.456992927218799</v>
      </c>
      <c r="R39" s="48" t="str">
        <f>Data!AV34</f>
        <v>Northern</v>
      </c>
    </row>
    <row r="40" spans="1:18" x14ac:dyDescent="0.2">
      <c r="A40" s="3" t="str">
        <f>Data!A35</f>
        <v>Cumberland</v>
      </c>
      <c r="B40" s="5">
        <f>Data!AE35</f>
        <v>3</v>
      </c>
      <c r="C40" s="5">
        <f>Data!AF35</f>
        <v>0</v>
      </c>
      <c r="D40" s="5">
        <f>Data!AG35</f>
        <v>0</v>
      </c>
      <c r="E40" s="9">
        <f>Data!AH35</f>
        <v>0</v>
      </c>
      <c r="F40" s="32">
        <f>Data!AI35</f>
        <v>0</v>
      </c>
      <c r="G40" s="32">
        <f>Data!AJ35</f>
        <v>0</v>
      </c>
      <c r="H40" s="9">
        <f>Data!AK35</f>
        <v>0</v>
      </c>
      <c r="I40" s="32">
        <f>Data!AL35</f>
        <v>2</v>
      </c>
      <c r="J40" s="32">
        <f>Data!AM35</f>
        <v>315</v>
      </c>
      <c r="K40" s="9">
        <f>Data!AN35</f>
        <v>5.1745379876796713</v>
      </c>
      <c r="L40" s="32">
        <f t="shared" si="0"/>
        <v>2</v>
      </c>
      <c r="M40" s="32">
        <f t="shared" si="1"/>
        <v>315</v>
      </c>
      <c r="N40" s="9">
        <f t="shared" si="2"/>
        <v>5.1745379876796713</v>
      </c>
      <c r="O40" s="32">
        <f>Data!AO35</f>
        <v>1</v>
      </c>
      <c r="P40" s="32">
        <f>Data!AP35</f>
        <v>464</v>
      </c>
      <c r="Q40" s="9">
        <f>Data!AQ35</f>
        <v>15.24435318275154</v>
      </c>
      <c r="R40" s="48" t="str">
        <f>Data!AV35</f>
        <v>Central</v>
      </c>
    </row>
    <row r="41" spans="1:18" x14ac:dyDescent="0.2">
      <c r="A41" s="3" t="str">
        <f>Data!A36</f>
        <v>Danville</v>
      </c>
      <c r="B41" s="5">
        <f>Data!AE36</f>
        <v>33</v>
      </c>
      <c r="C41" s="5">
        <f>Data!AF36</f>
        <v>5</v>
      </c>
      <c r="D41" s="5">
        <f>Data!AG36</f>
        <v>1897</v>
      </c>
      <c r="E41" s="9">
        <f>Data!AH36</f>
        <v>12.464887063655031</v>
      </c>
      <c r="F41" s="32">
        <f>Data!AI36</f>
        <v>4</v>
      </c>
      <c r="G41" s="32">
        <f>Data!AJ36</f>
        <v>5416</v>
      </c>
      <c r="H41" s="9">
        <f>Data!AK36</f>
        <v>44.484599589322379</v>
      </c>
      <c r="I41" s="32">
        <f>Data!AL36</f>
        <v>9</v>
      </c>
      <c r="J41" s="32">
        <f>Data!AM36</f>
        <v>3487</v>
      </c>
      <c r="K41" s="9">
        <f>Data!AN36</f>
        <v>12.729180926306183</v>
      </c>
      <c r="L41" s="32">
        <f t="shared" si="0"/>
        <v>18</v>
      </c>
      <c r="M41" s="32">
        <f t="shared" si="1"/>
        <v>10800</v>
      </c>
      <c r="N41" s="9">
        <f t="shared" si="2"/>
        <v>19.71252566735113</v>
      </c>
      <c r="O41" s="32">
        <f>Data!AO36</f>
        <v>12</v>
      </c>
      <c r="P41" s="32">
        <f>Data!AP36</f>
        <v>7306</v>
      </c>
      <c r="Q41" s="9">
        <f>Data!AQ36</f>
        <v>20.002737850787135</v>
      </c>
      <c r="R41" s="48" t="str">
        <f>Data!AV36</f>
        <v>Piedmont</v>
      </c>
    </row>
    <row r="42" spans="1:18" x14ac:dyDescent="0.2">
      <c r="A42" s="3" t="str">
        <f>Data!A37</f>
        <v>Dickenson</v>
      </c>
      <c r="B42" s="5">
        <f>Data!AE37</f>
        <v>25</v>
      </c>
      <c r="C42" s="5">
        <f>Data!AF37</f>
        <v>10</v>
      </c>
      <c r="D42" s="5">
        <f>Data!AG37</f>
        <v>3019</v>
      </c>
      <c r="E42" s="9">
        <f>Data!AH37</f>
        <v>9.9186858316221755</v>
      </c>
      <c r="F42" s="32">
        <f>Data!AI37</f>
        <v>7</v>
      </c>
      <c r="G42" s="32">
        <f>Data!AJ37</f>
        <v>4237</v>
      </c>
      <c r="H42" s="9">
        <f>Data!AK37</f>
        <v>19.886183631563512</v>
      </c>
      <c r="I42" s="32">
        <f>Data!AL37</f>
        <v>3</v>
      </c>
      <c r="J42" s="32">
        <f>Data!AM37</f>
        <v>542</v>
      </c>
      <c r="K42" s="9">
        <f>Data!AN37</f>
        <v>5.9356605065023951</v>
      </c>
      <c r="L42" s="32">
        <f t="shared" si="0"/>
        <v>20</v>
      </c>
      <c r="M42" s="32">
        <f t="shared" si="1"/>
        <v>7798</v>
      </c>
      <c r="N42" s="9">
        <f t="shared" si="2"/>
        <v>12.809856262833675</v>
      </c>
      <c r="O42" s="32">
        <f>Data!AO37</f>
        <v>5</v>
      </c>
      <c r="P42" s="32">
        <f>Data!AP37</f>
        <v>3530</v>
      </c>
      <c r="Q42" s="9">
        <f>Data!AQ37</f>
        <v>23.195071868583163</v>
      </c>
      <c r="R42" s="48" t="str">
        <f>Data!AV37</f>
        <v>Western</v>
      </c>
    </row>
    <row r="43" spans="1:18" x14ac:dyDescent="0.2">
      <c r="A43" s="3" t="str">
        <f>Data!A38</f>
        <v>Dinwiddie</v>
      </c>
      <c r="B43" s="5">
        <f>Data!AE38</f>
        <v>10</v>
      </c>
      <c r="C43" s="5">
        <f>Data!AF38</f>
        <v>0</v>
      </c>
      <c r="D43" s="5">
        <f>Data!AG38</f>
        <v>0</v>
      </c>
      <c r="E43" s="9">
        <f>Data!AH38</f>
        <v>0</v>
      </c>
      <c r="F43" s="32">
        <f>Data!AI38</f>
        <v>4</v>
      </c>
      <c r="G43" s="32">
        <f>Data!AJ38</f>
        <v>7673</v>
      </c>
      <c r="H43" s="9">
        <f>Data!AK38</f>
        <v>63.022587268993838</v>
      </c>
      <c r="I43" s="32">
        <f>Data!AL38</f>
        <v>1</v>
      </c>
      <c r="J43" s="32">
        <f>Data!AM38</f>
        <v>221</v>
      </c>
      <c r="K43" s="9">
        <f>Data!AN38</f>
        <v>7.2607802874743328</v>
      </c>
      <c r="L43" s="32">
        <f t="shared" si="0"/>
        <v>5</v>
      </c>
      <c r="M43" s="32">
        <f t="shared" si="1"/>
        <v>7894</v>
      </c>
      <c r="N43" s="9">
        <f t="shared" si="2"/>
        <v>51.870225872689936</v>
      </c>
      <c r="O43" s="32">
        <f>Data!AO38</f>
        <v>5</v>
      </c>
      <c r="P43" s="32">
        <f>Data!AP38</f>
        <v>5739</v>
      </c>
      <c r="Q43" s="9">
        <f>Data!AQ38</f>
        <v>37.710061601642707</v>
      </c>
      <c r="R43" s="48" t="str">
        <f>Data!AV38</f>
        <v>Eastern</v>
      </c>
    </row>
    <row r="44" spans="1:18" x14ac:dyDescent="0.2">
      <c r="A44" s="3" t="str">
        <f>Data!A39</f>
        <v>Emporia</v>
      </c>
      <c r="B44" s="5">
        <f>Data!AE39</f>
        <v>0</v>
      </c>
      <c r="C44" s="5">
        <f>Data!AF39</f>
        <v>0</v>
      </c>
      <c r="D44" s="5">
        <f>Data!AG39</f>
        <v>0</v>
      </c>
      <c r="E44" s="9">
        <f>Data!AH39</f>
        <v>0</v>
      </c>
      <c r="F44" s="32">
        <f>Data!AI39</f>
        <v>0</v>
      </c>
      <c r="G44" s="32">
        <f>Data!AJ39</f>
        <v>0</v>
      </c>
      <c r="H44" s="9">
        <f>Data!AK39</f>
        <v>0</v>
      </c>
      <c r="I44" s="32">
        <f>Data!AL39</f>
        <v>0</v>
      </c>
      <c r="J44" s="32">
        <f>Data!AM39</f>
        <v>0</v>
      </c>
      <c r="K44" s="9">
        <f>Data!AN39</f>
        <v>0</v>
      </c>
      <c r="L44" s="32">
        <f t="shared" si="0"/>
        <v>0</v>
      </c>
      <c r="M44" s="32">
        <f t="shared" si="1"/>
        <v>0</v>
      </c>
      <c r="N44" s="9">
        <f t="shared" si="2"/>
        <v>0</v>
      </c>
      <c r="O44" s="32">
        <f>Data!AO39</f>
        <v>0</v>
      </c>
      <c r="P44" s="32">
        <f>Data!AP39</f>
        <v>0</v>
      </c>
      <c r="Q44" s="9">
        <f>Data!AQ39</f>
        <v>0</v>
      </c>
      <c r="R44" s="48" t="str">
        <f>Data!AV39</f>
        <v>Eastern</v>
      </c>
    </row>
    <row r="45" spans="1:18" x14ac:dyDescent="0.2">
      <c r="A45" s="3" t="str">
        <f>Data!A40</f>
        <v>Essex</v>
      </c>
      <c r="B45" s="5">
        <f>Data!AE40</f>
        <v>5</v>
      </c>
      <c r="C45" s="5">
        <f>Data!AF40</f>
        <v>2</v>
      </c>
      <c r="D45" s="5">
        <f>Data!AG40</f>
        <v>1492</v>
      </c>
      <c r="E45" s="9">
        <f>Data!AH40</f>
        <v>24.50924024640657</v>
      </c>
      <c r="F45" s="32">
        <f>Data!AI40</f>
        <v>0</v>
      </c>
      <c r="G45" s="32">
        <f>Data!AJ40</f>
        <v>0</v>
      </c>
      <c r="H45" s="9">
        <f>Data!AK40</f>
        <v>0</v>
      </c>
      <c r="I45" s="32">
        <f>Data!AL40</f>
        <v>0</v>
      </c>
      <c r="J45" s="32">
        <f>Data!AM40</f>
        <v>0</v>
      </c>
      <c r="K45" s="9">
        <f>Data!AN40</f>
        <v>0</v>
      </c>
      <c r="L45" s="32">
        <f t="shared" si="0"/>
        <v>2</v>
      </c>
      <c r="M45" s="32">
        <f t="shared" si="1"/>
        <v>1492</v>
      </c>
      <c r="N45" s="9">
        <f t="shared" si="2"/>
        <v>24.50924024640657</v>
      </c>
      <c r="O45" s="32">
        <f>Data!AO40</f>
        <v>2</v>
      </c>
      <c r="P45" s="32">
        <f>Data!AP40</f>
        <v>1648</v>
      </c>
      <c r="Q45" s="9">
        <f>Data!AQ40</f>
        <v>27.071868583162217</v>
      </c>
      <c r="R45" s="48" t="str">
        <f>Data!AV40</f>
        <v>Central</v>
      </c>
    </row>
    <row r="46" spans="1:18" x14ac:dyDescent="0.2">
      <c r="A46" s="3" t="str">
        <f>Data!A41</f>
        <v>Fairfax City</v>
      </c>
      <c r="B46" s="5">
        <f>Data!AE41</f>
        <v>0</v>
      </c>
      <c r="C46" s="5">
        <f>Data!AF41</f>
        <v>0</v>
      </c>
      <c r="D46" s="5">
        <f>Data!AG41</f>
        <v>0</v>
      </c>
      <c r="E46" s="9">
        <f>Data!AH41</f>
        <v>0</v>
      </c>
      <c r="F46" s="32">
        <f>Data!AI41</f>
        <v>0</v>
      </c>
      <c r="G46" s="32">
        <f>Data!AJ41</f>
        <v>0</v>
      </c>
      <c r="H46" s="9">
        <f>Data!AK41</f>
        <v>0</v>
      </c>
      <c r="I46" s="32">
        <f>Data!AL41</f>
        <v>0</v>
      </c>
      <c r="J46" s="32">
        <f>Data!AM41</f>
        <v>0</v>
      </c>
      <c r="K46" s="9">
        <f>Data!AN41</f>
        <v>0</v>
      </c>
      <c r="L46" s="32">
        <f t="shared" si="0"/>
        <v>0</v>
      </c>
      <c r="M46" s="32">
        <f t="shared" si="1"/>
        <v>0</v>
      </c>
      <c r="N46" s="9">
        <f t="shared" si="2"/>
        <v>0</v>
      </c>
      <c r="O46" s="32">
        <f>Data!AO41</f>
        <v>0</v>
      </c>
      <c r="P46" s="32">
        <f>Data!AP41</f>
        <v>0</v>
      </c>
      <c r="Q46" s="9">
        <f>Data!AQ41</f>
        <v>0</v>
      </c>
      <c r="R46" s="48" t="str">
        <f>Data!AV41</f>
        <v>Northern</v>
      </c>
    </row>
    <row r="47" spans="1:18" x14ac:dyDescent="0.2">
      <c r="A47" s="3" t="str">
        <f>Data!A42</f>
        <v>Fairfax County</v>
      </c>
      <c r="B47" s="5">
        <f>Data!AE42</f>
        <v>92</v>
      </c>
      <c r="C47" s="5">
        <f>Data!AF42</f>
        <v>21</v>
      </c>
      <c r="D47" s="5">
        <f>Data!AG42</f>
        <v>7897</v>
      </c>
      <c r="E47" s="9">
        <f>Data!AH42</f>
        <v>12.354747237704116</v>
      </c>
      <c r="F47" s="32">
        <f>Data!AI42</f>
        <v>24</v>
      </c>
      <c r="G47" s="32">
        <f>Data!AJ42</f>
        <v>29860</v>
      </c>
      <c r="H47" s="9">
        <f>Data!AK42</f>
        <v>40.876112251882276</v>
      </c>
      <c r="I47" s="32">
        <f>Data!AL42</f>
        <v>14</v>
      </c>
      <c r="J47" s="32">
        <f>Data!AM42</f>
        <v>5830</v>
      </c>
      <c r="K47" s="9">
        <f>Data!AN42</f>
        <v>13.68143150484013</v>
      </c>
      <c r="L47" s="32">
        <f t="shared" si="0"/>
        <v>59</v>
      </c>
      <c r="M47" s="32">
        <f t="shared" si="1"/>
        <v>43587</v>
      </c>
      <c r="N47" s="9">
        <f t="shared" si="2"/>
        <v>24.271464866181745</v>
      </c>
      <c r="O47" s="32">
        <f>Data!AO42</f>
        <v>30</v>
      </c>
      <c r="P47" s="32">
        <f>Data!AP42</f>
        <v>32351</v>
      </c>
      <c r="Q47" s="9">
        <f>Data!AQ42</f>
        <v>35.428884325804241</v>
      </c>
      <c r="R47" s="48" t="str">
        <f>Data!AV42</f>
        <v>Northern</v>
      </c>
    </row>
    <row r="48" spans="1:18" x14ac:dyDescent="0.2">
      <c r="A48" s="3" t="str">
        <f>Data!A43</f>
        <v>Falls Church</v>
      </c>
      <c r="B48" s="5">
        <f>Data!AE43</f>
        <v>0</v>
      </c>
      <c r="C48" s="5">
        <f>Data!AF43</f>
        <v>0</v>
      </c>
      <c r="D48" s="5">
        <f>Data!AG43</f>
        <v>0</v>
      </c>
      <c r="E48" s="9">
        <f>Data!AH43</f>
        <v>0</v>
      </c>
      <c r="F48" s="32">
        <f>Data!AI43</f>
        <v>0</v>
      </c>
      <c r="G48" s="32">
        <f>Data!AJ43</f>
        <v>0</v>
      </c>
      <c r="H48" s="9">
        <f>Data!AK43</f>
        <v>0</v>
      </c>
      <c r="I48" s="32">
        <f>Data!AL43</f>
        <v>0</v>
      </c>
      <c r="J48" s="32">
        <f>Data!AM43</f>
        <v>0</v>
      </c>
      <c r="K48" s="9">
        <f>Data!AN43</f>
        <v>0</v>
      </c>
      <c r="L48" s="32">
        <f t="shared" si="0"/>
        <v>0</v>
      </c>
      <c r="M48" s="32">
        <f t="shared" si="1"/>
        <v>0</v>
      </c>
      <c r="N48" s="9">
        <f t="shared" si="2"/>
        <v>0</v>
      </c>
      <c r="O48" s="32">
        <f>Data!AO43</f>
        <v>0</v>
      </c>
      <c r="P48" s="32">
        <f>Data!AP43</f>
        <v>0</v>
      </c>
      <c r="Q48" s="9">
        <f>Data!AQ43</f>
        <v>0</v>
      </c>
      <c r="R48" s="48" t="str">
        <f>Data!AV43</f>
        <v>Northern</v>
      </c>
    </row>
    <row r="49" spans="1:18" x14ac:dyDescent="0.2">
      <c r="A49" s="3" t="str">
        <f>Data!A44</f>
        <v>Fauquier</v>
      </c>
      <c r="B49" s="5">
        <f>Data!AE44</f>
        <v>23</v>
      </c>
      <c r="C49" s="5">
        <f>Data!AF44</f>
        <v>6</v>
      </c>
      <c r="D49" s="5">
        <f>Data!AG44</f>
        <v>286</v>
      </c>
      <c r="E49" s="9">
        <f>Data!AH44</f>
        <v>1.5660506502395619</v>
      </c>
      <c r="F49" s="32">
        <f>Data!AI44</f>
        <v>9</v>
      </c>
      <c r="G49" s="32">
        <f>Data!AJ44</f>
        <v>9949</v>
      </c>
      <c r="H49" s="9">
        <f>Data!AK44</f>
        <v>36.318503308236366</v>
      </c>
      <c r="I49" s="32">
        <f>Data!AL44</f>
        <v>5</v>
      </c>
      <c r="J49" s="32">
        <f>Data!AM44</f>
        <v>1925</v>
      </c>
      <c r="K49" s="9">
        <f>Data!AN44</f>
        <v>12.648870636550308</v>
      </c>
      <c r="L49" s="32">
        <f t="shared" si="0"/>
        <v>20</v>
      </c>
      <c r="M49" s="32">
        <f t="shared" si="1"/>
        <v>12160</v>
      </c>
      <c r="N49" s="9">
        <f t="shared" si="2"/>
        <v>19.975359342915812</v>
      </c>
      <c r="O49" s="32">
        <f>Data!AO44</f>
        <v>3</v>
      </c>
      <c r="P49" s="32">
        <f>Data!AP44</f>
        <v>2147</v>
      </c>
      <c r="Q49" s="9">
        <f>Data!AQ44</f>
        <v>23.512662559890483</v>
      </c>
      <c r="R49" s="48" t="str">
        <f>Data!AV44</f>
        <v>Northern</v>
      </c>
    </row>
    <row r="50" spans="1:18" x14ac:dyDescent="0.2">
      <c r="A50" s="3" t="str">
        <f>Data!A45</f>
        <v>Floyd</v>
      </c>
      <c r="B50" s="5">
        <f>Data!AE45</f>
        <v>15</v>
      </c>
      <c r="C50" s="5">
        <f>Data!AF45</f>
        <v>1</v>
      </c>
      <c r="D50" s="5">
        <f>Data!AG45</f>
        <v>29</v>
      </c>
      <c r="E50" s="9">
        <f>Data!AH45</f>
        <v>0.95277207392197127</v>
      </c>
      <c r="F50" s="32">
        <f>Data!AI45</f>
        <v>9</v>
      </c>
      <c r="G50" s="32">
        <f>Data!AJ45</f>
        <v>5743</v>
      </c>
      <c r="H50" s="9">
        <f>Data!AK45</f>
        <v>20.964636093999541</v>
      </c>
      <c r="I50" s="32">
        <f>Data!AL45</f>
        <v>2</v>
      </c>
      <c r="J50" s="32">
        <f>Data!AM45</f>
        <v>482</v>
      </c>
      <c r="K50" s="9">
        <f>Data!AN45</f>
        <v>7.9178644763860371</v>
      </c>
      <c r="L50" s="32">
        <f t="shared" si="0"/>
        <v>12</v>
      </c>
      <c r="M50" s="32">
        <f t="shared" si="1"/>
        <v>6254</v>
      </c>
      <c r="N50" s="9">
        <f t="shared" si="2"/>
        <v>17.12251882272416</v>
      </c>
      <c r="O50" s="32">
        <f>Data!AO45</f>
        <v>1</v>
      </c>
      <c r="P50" s="32">
        <f>Data!AP45</f>
        <v>1674</v>
      </c>
      <c r="Q50" s="9">
        <f>Data!AQ45</f>
        <v>54.997946611909654</v>
      </c>
      <c r="R50" s="48" t="str">
        <f>Data!AV45</f>
        <v>Western</v>
      </c>
    </row>
    <row r="51" spans="1:18" x14ac:dyDescent="0.2">
      <c r="A51" s="3" t="str">
        <f>Data!A46</f>
        <v>Fluvanna</v>
      </c>
      <c r="B51" s="5">
        <f>Data!AE46</f>
        <v>10</v>
      </c>
      <c r="C51" s="5">
        <f>Data!AF46</f>
        <v>5</v>
      </c>
      <c r="D51" s="5">
        <f>Data!AG46</f>
        <v>1958</v>
      </c>
      <c r="E51" s="9">
        <f>Data!AH46</f>
        <v>12.86570841889117</v>
      </c>
      <c r="F51" s="32">
        <f>Data!AI46</f>
        <v>2</v>
      </c>
      <c r="G51" s="32">
        <f>Data!AJ46</f>
        <v>2211</v>
      </c>
      <c r="H51" s="9">
        <f>Data!AK46</f>
        <v>36.320328542094458</v>
      </c>
      <c r="I51" s="32">
        <f>Data!AL46</f>
        <v>2</v>
      </c>
      <c r="J51" s="32">
        <f>Data!AM46</f>
        <v>1183</v>
      </c>
      <c r="K51" s="9">
        <f>Data!AN46</f>
        <v>19.433264887063654</v>
      </c>
      <c r="L51" s="32">
        <f t="shared" si="0"/>
        <v>9</v>
      </c>
      <c r="M51" s="32">
        <f t="shared" si="1"/>
        <v>5352</v>
      </c>
      <c r="N51" s="9">
        <f t="shared" si="2"/>
        <v>19.537303216974674</v>
      </c>
      <c r="O51" s="32">
        <f>Data!AO46</f>
        <v>1</v>
      </c>
      <c r="P51" s="32">
        <f>Data!AP46</f>
        <v>769</v>
      </c>
      <c r="Q51" s="9">
        <f>Data!AQ46</f>
        <v>25.264887063655031</v>
      </c>
      <c r="R51" s="48" t="str">
        <f>Data!AV46</f>
        <v>Central</v>
      </c>
    </row>
    <row r="52" spans="1:18" x14ac:dyDescent="0.2">
      <c r="A52" s="3" t="str">
        <f>Data!A47</f>
        <v>Franklin City</v>
      </c>
      <c r="B52" s="5">
        <f>Data!AE47</f>
        <v>4</v>
      </c>
      <c r="C52" s="5">
        <f>Data!AF47</f>
        <v>2</v>
      </c>
      <c r="D52" s="5">
        <f>Data!AG47</f>
        <v>59</v>
      </c>
      <c r="E52" s="9">
        <f>Data!AH47</f>
        <v>0.9691991786447639</v>
      </c>
      <c r="F52" s="32">
        <f>Data!AI47</f>
        <v>0</v>
      </c>
      <c r="G52" s="32">
        <f>Data!AJ47</f>
        <v>0</v>
      </c>
      <c r="H52" s="9">
        <f>Data!AK47</f>
        <v>0</v>
      </c>
      <c r="I52" s="32">
        <f>Data!AL47</f>
        <v>2</v>
      </c>
      <c r="J52" s="32">
        <f>Data!AM47</f>
        <v>432</v>
      </c>
      <c r="K52" s="9">
        <f>Data!AN47</f>
        <v>7.0965092402464069</v>
      </c>
      <c r="L52" s="32">
        <f t="shared" si="0"/>
        <v>4</v>
      </c>
      <c r="M52" s="32">
        <f t="shared" si="1"/>
        <v>491</v>
      </c>
      <c r="N52" s="9">
        <f t="shared" si="2"/>
        <v>4.0328542094455848</v>
      </c>
      <c r="O52" s="32">
        <f>Data!AO47</f>
        <v>0</v>
      </c>
      <c r="P52" s="32">
        <f>Data!AP47</f>
        <v>0</v>
      </c>
      <c r="Q52" s="9">
        <f>Data!AQ47</f>
        <v>0</v>
      </c>
      <c r="R52" s="48" t="str">
        <f>Data!AV47</f>
        <v>Eastern</v>
      </c>
    </row>
    <row r="53" spans="1:18" x14ac:dyDescent="0.2">
      <c r="A53" s="3" t="str">
        <f>Data!A48</f>
        <v>Franklin County</v>
      </c>
      <c r="B53" s="5">
        <f>Data!AE48</f>
        <v>32</v>
      </c>
      <c r="C53" s="5">
        <f>Data!AF48</f>
        <v>7</v>
      </c>
      <c r="D53" s="5">
        <f>Data!AG48</f>
        <v>2472</v>
      </c>
      <c r="E53" s="9">
        <f>Data!AH48</f>
        <v>11.602229392783808</v>
      </c>
      <c r="F53" s="32">
        <f>Data!AI48</f>
        <v>10</v>
      </c>
      <c r="G53" s="32">
        <f>Data!AJ48</f>
        <v>9310</v>
      </c>
      <c r="H53" s="9">
        <f>Data!AK48</f>
        <v>30.587268993839835</v>
      </c>
      <c r="I53" s="32">
        <f>Data!AL48</f>
        <v>8</v>
      </c>
      <c r="J53" s="32">
        <f>Data!AM48</f>
        <v>2341</v>
      </c>
      <c r="K53" s="9">
        <f>Data!AN48</f>
        <v>9.613963039014374</v>
      </c>
      <c r="L53" s="32">
        <f t="shared" si="0"/>
        <v>25</v>
      </c>
      <c r="M53" s="32">
        <f t="shared" si="1"/>
        <v>14123</v>
      </c>
      <c r="N53" s="9">
        <f t="shared" si="2"/>
        <v>18.559999999999999</v>
      </c>
      <c r="O53" s="32">
        <f>Data!AO48</f>
        <v>5</v>
      </c>
      <c r="P53" s="32">
        <f>Data!AP48</f>
        <v>8487</v>
      </c>
      <c r="Q53" s="9">
        <f>Data!AQ48</f>
        <v>55.766735112936345</v>
      </c>
      <c r="R53" s="48" t="str">
        <f>Data!AV48</f>
        <v>Piedmont</v>
      </c>
    </row>
    <row r="54" spans="1:18" x14ac:dyDescent="0.2">
      <c r="A54" s="3" t="str">
        <f>Data!A49</f>
        <v>Frederick</v>
      </c>
      <c r="B54" s="5">
        <f>Data!AE49</f>
        <v>25</v>
      </c>
      <c r="C54" s="5">
        <f>Data!AF49</f>
        <v>11</v>
      </c>
      <c r="D54" s="5">
        <f>Data!AG49</f>
        <v>1662</v>
      </c>
      <c r="E54" s="9">
        <f>Data!AH49</f>
        <v>4.9639723725966025</v>
      </c>
      <c r="F54" s="32">
        <f>Data!AI49</f>
        <v>8</v>
      </c>
      <c r="G54" s="32">
        <f>Data!AJ49</f>
        <v>6780</v>
      </c>
      <c r="H54" s="9">
        <f>Data!AK49</f>
        <v>27.843942505133469</v>
      </c>
      <c r="I54" s="32">
        <f>Data!AL49</f>
        <v>1</v>
      </c>
      <c r="J54" s="32">
        <f>Data!AM49</f>
        <v>259</v>
      </c>
      <c r="K54" s="9">
        <f>Data!AN49</f>
        <v>8.5092402464065717</v>
      </c>
      <c r="L54" s="32">
        <f t="shared" si="0"/>
        <v>20</v>
      </c>
      <c r="M54" s="32">
        <f t="shared" si="1"/>
        <v>8701</v>
      </c>
      <c r="N54" s="9">
        <f t="shared" si="2"/>
        <v>14.293223819301849</v>
      </c>
      <c r="O54" s="32">
        <f>Data!AO49</f>
        <v>5</v>
      </c>
      <c r="P54" s="32">
        <f>Data!AP49</f>
        <v>3208</v>
      </c>
      <c r="Q54" s="9">
        <f>Data!AQ49</f>
        <v>21.079260780287473</v>
      </c>
      <c r="R54" s="48" t="str">
        <f>Data!AV49</f>
        <v>Northern</v>
      </c>
    </row>
    <row r="55" spans="1:18" x14ac:dyDescent="0.2">
      <c r="A55" s="3" t="str">
        <f>Data!A50</f>
        <v>Fredericksburg</v>
      </c>
      <c r="B55" s="5">
        <f>Data!AE50</f>
        <v>29</v>
      </c>
      <c r="C55" s="5">
        <f>Data!AF50</f>
        <v>5</v>
      </c>
      <c r="D55" s="5">
        <f>Data!AG50</f>
        <v>470</v>
      </c>
      <c r="E55" s="9">
        <f>Data!AH50</f>
        <v>3.0882956878850103</v>
      </c>
      <c r="F55" s="32">
        <f>Data!AI50</f>
        <v>14</v>
      </c>
      <c r="G55" s="32">
        <f>Data!AJ50</f>
        <v>8967</v>
      </c>
      <c r="H55" s="9">
        <f>Data!AK50</f>
        <v>21.043121149897331</v>
      </c>
      <c r="I55" s="32">
        <f>Data!AL50</f>
        <v>7</v>
      </c>
      <c r="J55" s="32">
        <f>Data!AM50</f>
        <v>1952</v>
      </c>
      <c r="K55" s="9">
        <f>Data!AN50</f>
        <v>9.1616309768260482</v>
      </c>
      <c r="L55" s="32">
        <f t="shared" si="0"/>
        <v>26</v>
      </c>
      <c r="M55" s="32">
        <f t="shared" si="1"/>
        <v>11389</v>
      </c>
      <c r="N55" s="9">
        <f t="shared" si="2"/>
        <v>14.391407360606539</v>
      </c>
      <c r="O55" s="32">
        <f>Data!AO50</f>
        <v>2</v>
      </c>
      <c r="P55" s="32">
        <f>Data!AP50</f>
        <v>745</v>
      </c>
      <c r="Q55" s="9">
        <f>Data!AQ50</f>
        <v>12.238193018480493</v>
      </c>
      <c r="R55" s="48" t="str">
        <f>Data!AV50</f>
        <v>Northern</v>
      </c>
    </row>
    <row r="56" spans="1:18" x14ac:dyDescent="0.2">
      <c r="A56" s="3" t="str">
        <f>Data!A51</f>
        <v>Galax</v>
      </c>
      <c r="B56" s="5">
        <f>Data!AE51</f>
        <v>7</v>
      </c>
      <c r="C56" s="5">
        <f>Data!AF51</f>
        <v>0</v>
      </c>
      <c r="D56" s="5">
        <f>Data!AG51</f>
        <v>0</v>
      </c>
      <c r="E56" s="9">
        <f>Data!AH51</f>
        <v>0</v>
      </c>
      <c r="F56" s="32">
        <f>Data!AI51</f>
        <v>4</v>
      </c>
      <c r="G56" s="32">
        <f>Data!AJ51</f>
        <v>4145</v>
      </c>
      <c r="H56" s="9">
        <f>Data!AK51</f>
        <v>34.045174537987677</v>
      </c>
      <c r="I56" s="32">
        <f>Data!AL51</f>
        <v>1</v>
      </c>
      <c r="J56" s="32">
        <f>Data!AM51</f>
        <v>481</v>
      </c>
      <c r="K56" s="9">
        <f>Data!AN51</f>
        <v>15.802874743326489</v>
      </c>
      <c r="L56" s="32">
        <f t="shared" si="0"/>
        <v>5</v>
      </c>
      <c r="M56" s="32">
        <f t="shared" si="1"/>
        <v>4626</v>
      </c>
      <c r="N56" s="9">
        <f t="shared" si="2"/>
        <v>30.396714579055445</v>
      </c>
      <c r="O56" s="32">
        <f>Data!AO51</f>
        <v>2</v>
      </c>
      <c r="P56" s="32">
        <f>Data!AP51</f>
        <v>1024</v>
      </c>
      <c r="Q56" s="9">
        <f>Data!AQ51</f>
        <v>16.821355236139631</v>
      </c>
      <c r="R56" s="48" t="str">
        <f>Data!AV51</f>
        <v>Western</v>
      </c>
    </row>
    <row r="57" spans="1:18" x14ac:dyDescent="0.2">
      <c r="A57" s="3" t="str">
        <f>Data!A52</f>
        <v>Giles</v>
      </c>
      <c r="B57" s="5">
        <f>Data!AE52</f>
        <v>24</v>
      </c>
      <c r="C57" s="5">
        <f>Data!AF52</f>
        <v>8</v>
      </c>
      <c r="D57" s="5">
        <f>Data!AG52</f>
        <v>2410</v>
      </c>
      <c r="E57" s="9">
        <f>Data!AH52</f>
        <v>9.897330595482547</v>
      </c>
      <c r="F57" s="32">
        <f>Data!AI52</f>
        <v>6</v>
      </c>
      <c r="G57" s="32">
        <f>Data!AJ52</f>
        <v>3414</v>
      </c>
      <c r="H57" s="9">
        <f>Data!AK52</f>
        <v>18.694045174537987</v>
      </c>
      <c r="I57" s="32">
        <f>Data!AL52</f>
        <v>6</v>
      </c>
      <c r="J57" s="32">
        <f>Data!AM52</f>
        <v>2050</v>
      </c>
      <c r="K57" s="9">
        <f>Data!AN52</f>
        <v>11.225188227241617</v>
      </c>
      <c r="L57" s="32">
        <f t="shared" si="0"/>
        <v>20</v>
      </c>
      <c r="M57" s="32">
        <f t="shared" si="1"/>
        <v>7874</v>
      </c>
      <c r="N57" s="9">
        <f t="shared" si="2"/>
        <v>12.934702258726899</v>
      </c>
      <c r="O57" s="32">
        <f>Data!AO52</f>
        <v>2</v>
      </c>
      <c r="P57" s="32">
        <f>Data!AP52</f>
        <v>355</v>
      </c>
      <c r="Q57" s="9">
        <f>Data!AQ52</f>
        <v>5.8316221765913756</v>
      </c>
      <c r="R57" s="48" t="str">
        <f>Data!AV52</f>
        <v>Western</v>
      </c>
    </row>
    <row r="58" spans="1:18" x14ac:dyDescent="0.2">
      <c r="A58" s="3" t="str">
        <f>Data!A53</f>
        <v>Gloucester</v>
      </c>
      <c r="B58" s="5">
        <f>Data!AE53</f>
        <v>16</v>
      </c>
      <c r="C58" s="5">
        <f>Data!AF53</f>
        <v>5</v>
      </c>
      <c r="D58" s="5">
        <f>Data!AG53</f>
        <v>2863</v>
      </c>
      <c r="E58" s="9">
        <f>Data!AH53</f>
        <v>18.812320328542096</v>
      </c>
      <c r="F58" s="32">
        <f>Data!AI53</f>
        <v>6</v>
      </c>
      <c r="G58" s="32">
        <f>Data!AJ53</f>
        <v>5969</v>
      </c>
      <c r="H58" s="9">
        <f>Data!AK53</f>
        <v>32.684462696783029</v>
      </c>
      <c r="I58" s="32">
        <f>Data!AL53</f>
        <v>0</v>
      </c>
      <c r="J58" s="32">
        <f>Data!AM53</f>
        <v>0</v>
      </c>
      <c r="K58" s="9">
        <f>Data!AN53</f>
        <v>0</v>
      </c>
      <c r="L58" s="32">
        <f t="shared" si="0"/>
        <v>11</v>
      </c>
      <c r="M58" s="32">
        <f t="shared" si="1"/>
        <v>8832</v>
      </c>
      <c r="N58" s="9">
        <f t="shared" si="2"/>
        <v>26.378943438491692</v>
      </c>
      <c r="O58" s="32">
        <f>Data!AO53</f>
        <v>5</v>
      </c>
      <c r="P58" s="32">
        <f>Data!AP53</f>
        <v>4496</v>
      </c>
      <c r="Q58" s="9">
        <f>Data!AQ53</f>
        <v>29.542505133470229</v>
      </c>
      <c r="R58" s="48" t="str">
        <f>Data!AV53</f>
        <v>Eastern</v>
      </c>
    </row>
    <row r="59" spans="1:18" x14ac:dyDescent="0.2">
      <c r="A59" s="3" t="str">
        <f>Data!A54</f>
        <v>Goochland</v>
      </c>
      <c r="B59" s="5">
        <f>Data!AE54</f>
        <v>14</v>
      </c>
      <c r="C59" s="5">
        <f>Data!AF54</f>
        <v>9</v>
      </c>
      <c r="D59" s="5">
        <f>Data!AG54</f>
        <v>4880</v>
      </c>
      <c r="E59" s="9">
        <f>Data!AH54</f>
        <v>17.814282454939537</v>
      </c>
      <c r="F59" s="32">
        <f>Data!AI54</f>
        <v>1</v>
      </c>
      <c r="G59" s="32">
        <f>Data!AJ54</f>
        <v>881</v>
      </c>
      <c r="H59" s="9">
        <f>Data!AK54</f>
        <v>28.944558521560573</v>
      </c>
      <c r="I59" s="32">
        <f>Data!AL54</f>
        <v>0</v>
      </c>
      <c r="J59" s="32">
        <f>Data!AM54</f>
        <v>0</v>
      </c>
      <c r="K59" s="9">
        <f>Data!AN54</f>
        <v>0</v>
      </c>
      <c r="L59" s="32">
        <f t="shared" si="0"/>
        <v>10</v>
      </c>
      <c r="M59" s="32">
        <f t="shared" si="1"/>
        <v>5761</v>
      </c>
      <c r="N59" s="9">
        <f t="shared" si="2"/>
        <v>18.927310061601645</v>
      </c>
      <c r="O59" s="32">
        <f>Data!AO54</f>
        <v>4</v>
      </c>
      <c r="P59" s="32">
        <f>Data!AP54</f>
        <v>4791</v>
      </c>
      <c r="Q59" s="9">
        <f>Data!AQ54</f>
        <v>39.351129363449694</v>
      </c>
      <c r="R59" s="48" t="str">
        <f>Data!AV54</f>
        <v>Central</v>
      </c>
    </row>
    <row r="60" spans="1:18" x14ac:dyDescent="0.2">
      <c r="A60" s="3" t="str">
        <f>Data!A55</f>
        <v>Grayson</v>
      </c>
      <c r="B60" s="5">
        <f>Data!AE55</f>
        <v>11</v>
      </c>
      <c r="C60" s="5">
        <f>Data!AF55</f>
        <v>1</v>
      </c>
      <c r="D60" s="5">
        <f>Data!AG55</f>
        <v>624</v>
      </c>
      <c r="E60" s="9">
        <f>Data!AH55</f>
        <v>20.501026694045173</v>
      </c>
      <c r="F60" s="32">
        <f>Data!AI55</f>
        <v>3</v>
      </c>
      <c r="G60" s="32">
        <f>Data!AJ55</f>
        <v>1957</v>
      </c>
      <c r="H60" s="9">
        <f>Data!AK55</f>
        <v>21.43189596167009</v>
      </c>
      <c r="I60" s="32">
        <f>Data!AL55</f>
        <v>4</v>
      </c>
      <c r="J60" s="32">
        <f>Data!AM55</f>
        <v>1006</v>
      </c>
      <c r="K60" s="9">
        <f>Data!AN55</f>
        <v>8.2628336755646821</v>
      </c>
      <c r="L60" s="32">
        <f t="shared" si="0"/>
        <v>8</v>
      </c>
      <c r="M60" s="32">
        <f t="shared" si="1"/>
        <v>3587</v>
      </c>
      <c r="N60" s="9">
        <f t="shared" si="2"/>
        <v>14.731006160164272</v>
      </c>
      <c r="O60" s="32">
        <f>Data!AO55</f>
        <v>3</v>
      </c>
      <c r="P60" s="32">
        <f>Data!AP55</f>
        <v>3373</v>
      </c>
      <c r="Q60" s="9">
        <f>Data!AQ55</f>
        <v>36.939082819986311</v>
      </c>
      <c r="R60" s="48" t="str">
        <f>Data!AV55</f>
        <v>Western</v>
      </c>
    </row>
    <row r="61" spans="1:18" x14ac:dyDescent="0.2">
      <c r="A61" s="3" t="str">
        <f>Data!A56</f>
        <v>Greene</v>
      </c>
      <c r="B61" s="5">
        <f>Data!AE56</f>
        <v>2</v>
      </c>
      <c r="C61" s="5">
        <f>Data!AF56</f>
        <v>2</v>
      </c>
      <c r="D61" s="5">
        <f>Data!AG56</f>
        <v>534</v>
      </c>
      <c r="E61" s="9">
        <f>Data!AH56</f>
        <v>8.772073921971252</v>
      </c>
      <c r="F61" s="32">
        <f>Data!AI56</f>
        <v>0</v>
      </c>
      <c r="G61" s="32">
        <f>Data!AJ56</f>
        <v>0</v>
      </c>
      <c r="H61" s="9">
        <f>Data!AK56</f>
        <v>0</v>
      </c>
      <c r="I61" s="32">
        <f>Data!AL56</f>
        <v>0</v>
      </c>
      <c r="J61" s="32">
        <f>Data!AM56</f>
        <v>0</v>
      </c>
      <c r="K61" s="9">
        <f>Data!AN56</f>
        <v>0</v>
      </c>
      <c r="L61" s="32">
        <f t="shared" si="0"/>
        <v>2</v>
      </c>
      <c r="M61" s="32">
        <f t="shared" si="1"/>
        <v>534</v>
      </c>
      <c r="N61" s="9">
        <f t="shared" si="2"/>
        <v>8.772073921971252</v>
      </c>
      <c r="O61" s="32">
        <f>Data!AO56</f>
        <v>0</v>
      </c>
      <c r="P61" s="32">
        <f>Data!AP56</f>
        <v>0</v>
      </c>
      <c r="Q61" s="9">
        <f>Data!AQ56</f>
        <v>0</v>
      </c>
      <c r="R61" s="48" t="str">
        <f>Data!AV56</f>
        <v>Northern</v>
      </c>
    </row>
    <row r="62" spans="1:18" x14ac:dyDescent="0.2">
      <c r="A62" s="3" t="str">
        <f>Data!A57</f>
        <v>Greensville</v>
      </c>
      <c r="B62" s="5">
        <f>Data!AE57</f>
        <v>3</v>
      </c>
      <c r="C62" s="5">
        <f>Data!AF57</f>
        <v>1</v>
      </c>
      <c r="D62" s="5">
        <f>Data!AG57</f>
        <v>517</v>
      </c>
      <c r="E62" s="9">
        <f>Data!AH57</f>
        <v>16.985626283367555</v>
      </c>
      <c r="F62" s="32">
        <f>Data!AI57</f>
        <v>1</v>
      </c>
      <c r="G62" s="32">
        <f>Data!AJ57</f>
        <v>837</v>
      </c>
      <c r="H62" s="9">
        <f>Data!AK57</f>
        <v>27.498973305954827</v>
      </c>
      <c r="I62" s="32">
        <f>Data!AL57</f>
        <v>1</v>
      </c>
      <c r="J62" s="32">
        <f>Data!AM57</f>
        <v>799</v>
      </c>
      <c r="K62" s="9">
        <f>Data!AN57</f>
        <v>26.250513347022586</v>
      </c>
      <c r="L62" s="32">
        <f t="shared" si="0"/>
        <v>3</v>
      </c>
      <c r="M62" s="32">
        <f t="shared" si="1"/>
        <v>2153</v>
      </c>
      <c r="N62" s="9">
        <f t="shared" si="2"/>
        <v>23.578370978781656</v>
      </c>
      <c r="O62" s="32">
        <f>Data!AO57</f>
        <v>0</v>
      </c>
      <c r="P62" s="32">
        <f>Data!AP57</f>
        <v>0</v>
      </c>
      <c r="Q62" s="9">
        <f>Data!AQ57</f>
        <v>0</v>
      </c>
      <c r="R62" s="48" t="str">
        <f>Data!AV57</f>
        <v>Eastern</v>
      </c>
    </row>
    <row r="63" spans="1:18" x14ac:dyDescent="0.2">
      <c r="A63" s="3" t="str">
        <f>Data!A58</f>
        <v>Halifax</v>
      </c>
      <c r="B63" s="5">
        <f>Data!AE58</f>
        <v>4</v>
      </c>
      <c r="C63" s="5">
        <f>Data!AF58</f>
        <v>1</v>
      </c>
      <c r="D63" s="5">
        <f>Data!AG58</f>
        <v>2708</v>
      </c>
      <c r="E63" s="9">
        <f>Data!AH58</f>
        <v>88.969199178644757</v>
      </c>
      <c r="F63" s="32">
        <f>Data!AI58</f>
        <v>0</v>
      </c>
      <c r="G63" s="32">
        <f>Data!AJ58</f>
        <v>0</v>
      </c>
      <c r="H63" s="9">
        <f>Data!AK58</f>
        <v>0</v>
      </c>
      <c r="I63" s="32">
        <f>Data!AL58</f>
        <v>1</v>
      </c>
      <c r="J63" s="32">
        <f>Data!AM58</f>
        <v>961</v>
      </c>
      <c r="K63" s="9">
        <f>Data!AN58</f>
        <v>31.572895277207394</v>
      </c>
      <c r="L63" s="32">
        <f t="shared" si="0"/>
        <v>2</v>
      </c>
      <c r="M63" s="32">
        <f t="shared" si="1"/>
        <v>3669</v>
      </c>
      <c r="N63" s="9">
        <f t="shared" si="2"/>
        <v>60.271047227926076</v>
      </c>
      <c r="O63" s="32">
        <f>Data!AO58</f>
        <v>1</v>
      </c>
      <c r="P63" s="32">
        <f>Data!AP58</f>
        <v>787</v>
      </c>
      <c r="Q63" s="9">
        <f>Data!AQ58</f>
        <v>25.856262833675565</v>
      </c>
      <c r="R63" s="48" t="str">
        <f>Data!AV58</f>
        <v>Piedmont</v>
      </c>
    </row>
    <row r="64" spans="1:18" x14ac:dyDescent="0.2">
      <c r="A64" s="3" t="str">
        <f>Data!A59</f>
        <v>Hampton</v>
      </c>
      <c r="B64" s="5">
        <f>Data!AE59</f>
        <v>46</v>
      </c>
      <c r="C64" s="5">
        <f>Data!AF59</f>
        <v>17</v>
      </c>
      <c r="D64" s="5">
        <f>Data!AG59</f>
        <v>6987</v>
      </c>
      <c r="E64" s="9">
        <f>Data!AH59</f>
        <v>13.503080082135524</v>
      </c>
      <c r="F64" s="32">
        <f>Data!AI59</f>
        <v>17</v>
      </c>
      <c r="G64" s="32">
        <f>Data!AJ59</f>
        <v>13993</v>
      </c>
      <c r="H64" s="9">
        <f>Data!AK59</f>
        <v>27.042879574827879</v>
      </c>
      <c r="I64" s="32">
        <f>Data!AL59</f>
        <v>8</v>
      </c>
      <c r="J64" s="32">
        <f>Data!AM59</f>
        <v>2286</v>
      </c>
      <c r="K64" s="9">
        <f>Data!AN59</f>
        <v>9.3880903490759753</v>
      </c>
      <c r="L64" s="32">
        <f t="shared" si="0"/>
        <v>42</v>
      </c>
      <c r="M64" s="32">
        <f t="shared" si="1"/>
        <v>23266</v>
      </c>
      <c r="N64" s="9">
        <f t="shared" si="2"/>
        <v>18.199667546690133</v>
      </c>
      <c r="O64" s="32">
        <f>Data!AO59</f>
        <v>2</v>
      </c>
      <c r="P64" s="32">
        <f>Data!AP59</f>
        <v>2606</v>
      </c>
      <c r="Q64" s="9">
        <f>Data!AQ59</f>
        <v>42.809034907597535</v>
      </c>
      <c r="R64" s="48" t="str">
        <f>Data!AV59</f>
        <v>Eastern</v>
      </c>
    </row>
    <row r="65" spans="1:18" x14ac:dyDescent="0.2">
      <c r="A65" s="3" t="str">
        <f>Data!A60</f>
        <v>Hanover</v>
      </c>
      <c r="B65" s="5">
        <f>Data!AE60</f>
        <v>9</v>
      </c>
      <c r="C65" s="5">
        <f>Data!AF60</f>
        <v>1</v>
      </c>
      <c r="D65" s="5">
        <f>Data!AG60</f>
        <v>29</v>
      </c>
      <c r="E65" s="9">
        <f>Data!AH60</f>
        <v>0.95277207392197127</v>
      </c>
      <c r="F65" s="32">
        <f>Data!AI60</f>
        <v>3</v>
      </c>
      <c r="G65" s="32">
        <f>Data!AJ60</f>
        <v>2727</v>
      </c>
      <c r="H65" s="9">
        <f>Data!AK60</f>
        <v>29.864476386036962</v>
      </c>
      <c r="I65" s="32">
        <f>Data!AL60</f>
        <v>0</v>
      </c>
      <c r="J65" s="32">
        <f>Data!AM60</f>
        <v>0</v>
      </c>
      <c r="K65" s="9">
        <f>Data!AN60</f>
        <v>0</v>
      </c>
      <c r="L65" s="32">
        <f t="shared" si="0"/>
        <v>4</v>
      </c>
      <c r="M65" s="32">
        <f t="shared" si="1"/>
        <v>2756</v>
      </c>
      <c r="N65" s="9">
        <f t="shared" si="2"/>
        <v>22.636550308008214</v>
      </c>
      <c r="O65" s="32">
        <f>Data!AO60</f>
        <v>5</v>
      </c>
      <c r="P65" s="32">
        <f>Data!AP60</f>
        <v>2945</v>
      </c>
      <c r="Q65" s="9">
        <f>Data!AQ60</f>
        <v>19.351129363449694</v>
      </c>
      <c r="R65" s="48" t="str">
        <f>Data!AV60</f>
        <v>Central</v>
      </c>
    </row>
    <row r="66" spans="1:18" x14ac:dyDescent="0.2">
      <c r="A66" s="3" t="str">
        <f>Data!A61</f>
        <v>Harrisonburg</v>
      </c>
      <c r="B66" s="5">
        <f>Data!AE61</f>
        <v>0</v>
      </c>
      <c r="C66" s="5">
        <f>Data!AF61</f>
        <v>0</v>
      </c>
      <c r="D66" s="5">
        <f>Data!AG61</f>
        <v>0</v>
      </c>
      <c r="E66" s="9">
        <f>Data!AH61</f>
        <v>0</v>
      </c>
      <c r="F66" s="32">
        <f>Data!AI61</f>
        <v>0</v>
      </c>
      <c r="G66" s="32">
        <f>Data!AJ61</f>
        <v>0</v>
      </c>
      <c r="H66" s="9">
        <f>Data!AK61</f>
        <v>0</v>
      </c>
      <c r="I66" s="32">
        <f>Data!AL61</f>
        <v>0</v>
      </c>
      <c r="J66" s="32">
        <f>Data!AM61</f>
        <v>0</v>
      </c>
      <c r="K66" s="9">
        <f>Data!AN61</f>
        <v>0</v>
      </c>
      <c r="L66" s="32">
        <f t="shared" si="0"/>
        <v>0</v>
      </c>
      <c r="M66" s="32">
        <f t="shared" si="1"/>
        <v>0</v>
      </c>
      <c r="N66" s="9">
        <f t="shared" si="2"/>
        <v>0</v>
      </c>
      <c r="O66" s="32">
        <f>Data!AO61</f>
        <v>0</v>
      </c>
      <c r="P66" s="32">
        <f>Data!AP61</f>
        <v>0</v>
      </c>
      <c r="Q66" s="9">
        <f>Data!AQ61</f>
        <v>0</v>
      </c>
      <c r="R66" s="48" t="str">
        <f>Data!AV61</f>
        <v>Northern</v>
      </c>
    </row>
    <row r="67" spans="1:18" x14ac:dyDescent="0.2">
      <c r="A67" s="3" t="str">
        <f>Data!A62</f>
        <v>Henrico</v>
      </c>
      <c r="B67" s="5">
        <f>Data!AE62</f>
        <v>34</v>
      </c>
      <c r="C67" s="5">
        <f>Data!AF62</f>
        <v>8</v>
      </c>
      <c r="D67" s="5">
        <f>Data!AG62</f>
        <v>3528</v>
      </c>
      <c r="E67" s="9">
        <f>Data!AH62</f>
        <v>14.488706365503081</v>
      </c>
      <c r="F67" s="32">
        <f>Data!AI62</f>
        <v>10</v>
      </c>
      <c r="G67" s="32">
        <f>Data!AJ62</f>
        <v>13645</v>
      </c>
      <c r="H67" s="9">
        <f>Data!AK62</f>
        <v>44.829568788501028</v>
      </c>
      <c r="I67" s="32">
        <f>Data!AL62</f>
        <v>2</v>
      </c>
      <c r="J67" s="32">
        <f>Data!AM62</f>
        <v>610</v>
      </c>
      <c r="K67" s="9">
        <f>Data!AN62</f>
        <v>10.020533880903491</v>
      </c>
      <c r="L67" s="32">
        <f t="shared" si="0"/>
        <v>20</v>
      </c>
      <c r="M67" s="32">
        <f t="shared" si="1"/>
        <v>17783</v>
      </c>
      <c r="N67" s="9">
        <f t="shared" si="2"/>
        <v>29.212320328542095</v>
      </c>
      <c r="O67" s="32">
        <f>Data!AO62</f>
        <v>13</v>
      </c>
      <c r="P67" s="32">
        <f>Data!AP62</f>
        <v>17949</v>
      </c>
      <c r="Q67" s="9">
        <f>Data!AQ62</f>
        <v>45.361554256831461</v>
      </c>
      <c r="R67" s="48" t="str">
        <f>Data!AV62</f>
        <v>Central</v>
      </c>
    </row>
    <row r="68" spans="1:18" x14ac:dyDescent="0.2">
      <c r="A68" s="3" t="str">
        <f>Data!A63</f>
        <v>Henry</v>
      </c>
      <c r="B68" s="5">
        <f>Data!AE63</f>
        <v>26</v>
      </c>
      <c r="C68" s="5">
        <f>Data!AF63</f>
        <v>9</v>
      </c>
      <c r="D68" s="5">
        <f>Data!AG63</f>
        <v>2933</v>
      </c>
      <c r="E68" s="9">
        <f>Data!AH63</f>
        <v>10.706821811544605</v>
      </c>
      <c r="F68" s="32">
        <f>Data!AI63</f>
        <v>4</v>
      </c>
      <c r="G68" s="32">
        <f>Data!AJ63</f>
        <v>3064</v>
      </c>
      <c r="H68" s="9">
        <f>Data!AK63</f>
        <v>25.166324435318277</v>
      </c>
      <c r="I68" s="32">
        <f>Data!AL63</f>
        <v>7</v>
      </c>
      <c r="J68" s="32">
        <f>Data!AM63</f>
        <v>875</v>
      </c>
      <c r="K68" s="9">
        <f>Data!AN63</f>
        <v>4.1067761806981515</v>
      </c>
      <c r="L68" s="32">
        <f t="shared" si="0"/>
        <v>20</v>
      </c>
      <c r="M68" s="32">
        <f t="shared" si="1"/>
        <v>6872</v>
      </c>
      <c r="N68" s="9">
        <f t="shared" si="2"/>
        <v>11.288706365503081</v>
      </c>
      <c r="O68" s="32">
        <f>Data!AO63</f>
        <v>5</v>
      </c>
      <c r="P68" s="32">
        <f>Data!AP63</f>
        <v>3106</v>
      </c>
      <c r="Q68" s="9">
        <f>Data!AQ63</f>
        <v>20.409034907597537</v>
      </c>
      <c r="R68" s="48" t="str">
        <f>Data!AV63</f>
        <v>Piedmont</v>
      </c>
    </row>
    <row r="69" spans="1:18" x14ac:dyDescent="0.2">
      <c r="A69" s="3" t="str">
        <f>Data!A64</f>
        <v>Highland</v>
      </c>
      <c r="B69" s="5">
        <f>Data!AE64</f>
        <v>1</v>
      </c>
      <c r="C69" s="5">
        <f>Data!AF64</f>
        <v>0</v>
      </c>
      <c r="D69" s="5">
        <f>Data!AG64</f>
        <v>0</v>
      </c>
      <c r="E69" s="9">
        <f>Data!AH64</f>
        <v>0</v>
      </c>
      <c r="F69" s="32">
        <f>Data!AI64</f>
        <v>1</v>
      </c>
      <c r="G69" s="32">
        <f>Data!AJ64</f>
        <v>488</v>
      </c>
      <c r="H69" s="9">
        <f>Data!AK64</f>
        <v>16.032854209445585</v>
      </c>
      <c r="I69" s="32">
        <f>Data!AL64</f>
        <v>0</v>
      </c>
      <c r="J69" s="32">
        <f>Data!AM64</f>
        <v>0</v>
      </c>
      <c r="K69" s="9">
        <f>Data!AN64</f>
        <v>0</v>
      </c>
      <c r="L69" s="32">
        <f t="shared" si="0"/>
        <v>1</v>
      </c>
      <c r="M69" s="32">
        <f t="shared" si="1"/>
        <v>488</v>
      </c>
      <c r="N69" s="9">
        <f t="shared" si="2"/>
        <v>16.032854209445585</v>
      </c>
      <c r="O69" s="32">
        <f>Data!AO64</f>
        <v>0</v>
      </c>
      <c r="P69" s="32">
        <f>Data!AP64</f>
        <v>0</v>
      </c>
      <c r="Q69" s="9">
        <f>Data!AQ64</f>
        <v>0</v>
      </c>
      <c r="R69" s="48" t="str">
        <f>Data!AV64</f>
        <v>Piedmont</v>
      </c>
    </row>
    <row r="70" spans="1:18" x14ac:dyDescent="0.2">
      <c r="A70" s="3" t="str">
        <f>Data!A65</f>
        <v>Hopewell</v>
      </c>
      <c r="B70" s="5">
        <f>Data!AE65</f>
        <v>13</v>
      </c>
      <c r="C70" s="5">
        <f>Data!AF65</f>
        <v>1</v>
      </c>
      <c r="D70" s="5">
        <f>Data!AG65</f>
        <v>197</v>
      </c>
      <c r="E70" s="9">
        <f>Data!AH65</f>
        <v>6.4722792607802875</v>
      </c>
      <c r="F70" s="32">
        <f>Data!AI65</f>
        <v>5</v>
      </c>
      <c r="G70" s="32">
        <f>Data!AJ65</f>
        <v>9594</v>
      </c>
      <c r="H70" s="9">
        <f>Data!AK65</f>
        <v>63.040657084188908</v>
      </c>
      <c r="I70" s="32">
        <f>Data!AL65</f>
        <v>4</v>
      </c>
      <c r="J70" s="32">
        <f>Data!AM65</f>
        <v>1972</v>
      </c>
      <c r="K70" s="9">
        <f>Data!AN65</f>
        <v>16.197125256673512</v>
      </c>
      <c r="L70" s="32">
        <f t="shared" si="0"/>
        <v>10</v>
      </c>
      <c r="M70" s="32">
        <f t="shared" si="1"/>
        <v>11763</v>
      </c>
      <c r="N70" s="9">
        <f t="shared" si="2"/>
        <v>38.64640657084189</v>
      </c>
      <c r="O70" s="32">
        <f>Data!AO65</f>
        <v>1</v>
      </c>
      <c r="P70" s="32">
        <f>Data!AP65</f>
        <v>409</v>
      </c>
      <c r="Q70" s="9">
        <f>Data!AQ65</f>
        <v>13.437371663244353</v>
      </c>
      <c r="R70" s="48" t="str">
        <f>Data!AV65</f>
        <v>Central</v>
      </c>
    </row>
    <row r="71" spans="1:18" x14ac:dyDescent="0.2">
      <c r="A71" s="3" t="str">
        <f>Data!A66</f>
        <v>Isle Of Wight</v>
      </c>
      <c r="B71" s="5">
        <f>Data!AE66</f>
        <v>3</v>
      </c>
      <c r="C71" s="5">
        <f>Data!AF66</f>
        <v>0</v>
      </c>
      <c r="D71" s="5">
        <f>Data!AG66</f>
        <v>0</v>
      </c>
      <c r="E71" s="9">
        <f>Data!AH66</f>
        <v>0</v>
      </c>
      <c r="F71" s="32">
        <f>Data!AI66</f>
        <v>0</v>
      </c>
      <c r="G71" s="32">
        <f>Data!AJ66</f>
        <v>0</v>
      </c>
      <c r="H71" s="9">
        <f>Data!AK66</f>
        <v>0</v>
      </c>
      <c r="I71" s="32">
        <f>Data!AL66</f>
        <v>3</v>
      </c>
      <c r="J71" s="32">
        <f>Data!AM66</f>
        <v>870</v>
      </c>
      <c r="K71" s="9">
        <f>Data!AN66</f>
        <v>9.5277207392197134</v>
      </c>
      <c r="L71" s="32">
        <f t="shared" si="0"/>
        <v>3</v>
      </c>
      <c r="M71" s="32">
        <f t="shared" si="1"/>
        <v>870</v>
      </c>
      <c r="N71" s="9">
        <f t="shared" si="2"/>
        <v>9.5277207392197134</v>
      </c>
      <c r="O71" s="32">
        <f>Data!AO66</f>
        <v>0</v>
      </c>
      <c r="P71" s="32">
        <f>Data!AP66</f>
        <v>0</v>
      </c>
      <c r="Q71" s="9">
        <f>Data!AQ66</f>
        <v>0</v>
      </c>
      <c r="R71" s="48" t="str">
        <f>Data!AV66</f>
        <v>Eastern</v>
      </c>
    </row>
    <row r="72" spans="1:18" x14ac:dyDescent="0.2">
      <c r="A72" s="3" t="str">
        <f>Data!A67</f>
        <v>James City</v>
      </c>
      <c r="B72" s="5">
        <f>Data!AE67</f>
        <v>6</v>
      </c>
      <c r="C72" s="5">
        <f>Data!AF67</f>
        <v>1</v>
      </c>
      <c r="D72" s="5">
        <f>Data!AG67</f>
        <v>296</v>
      </c>
      <c r="E72" s="9">
        <f>Data!AH67</f>
        <v>9.7248459958932241</v>
      </c>
      <c r="F72" s="32">
        <f>Data!AI67</f>
        <v>2</v>
      </c>
      <c r="G72" s="32">
        <f>Data!AJ67</f>
        <v>1144</v>
      </c>
      <c r="H72" s="9">
        <f>Data!AK67</f>
        <v>18.792607802874745</v>
      </c>
      <c r="I72" s="32">
        <f>Data!AL67</f>
        <v>1</v>
      </c>
      <c r="J72" s="32">
        <f>Data!AM67</f>
        <v>53</v>
      </c>
      <c r="K72" s="9">
        <f>Data!AN67</f>
        <v>1.7412731006160165</v>
      </c>
      <c r="L72" s="32">
        <f t="shared" ref="L72:L135" si="3">I72+F72+C72</f>
        <v>4</v>
      </c>
      <c r="M72" s="32">
        <f t="shared" ref="M72:M135" si="4">J72+G72+D72</f>
        <v>1493</v>
      </c>
      <c r="N72" s="9">
        <f t="shared" ref="N72:N135" si="5">IF(L72=0,0,(M72/L72)/30.4375)</f>
        <v>12.262833675564682</v>
      </c>
      <c r="O72" s="32">
        <f>Data!AO67</f>
        <v>2</v>
      </c>
      <c r="P72" s="32">
        <f>Data!AP67</f>
        <v>1324</v>
      </c>
      <c r="Q72" s="9">
        <f>Data!AQ67</f>
        <v>21.749486652977414</v>
      </c>
      <c r="R72" s="48" t="str">
        <f>Data!AV67</f>
        <v>Eastern</v>
      </c>
    </row>
    <row r="73" spans="1:18" x14ac:dyDescent="0.2">
      <c r="A73" s="3" t="str">
        <f>Data!A68</f>
        <v>King And Queen</v>
      </c>
      <c r="B73" s="5">
        <f>Data!AE68</f>
        <v>2</v>
      </c>
      <c r="C73" s="5">
        <f>Data!AF68</f>
        <v>0</v>
      </c>
      <c r="D73" s="5">
        <f>Data!AG68</f>
        <v>0</v>
      </c>
      <c r="E73" s="9">
        <f>Data!AH68</f>
        <v>0</v>
      </c>
      <c r="F73" s="32">
        <f>Data!AI68</f>
        <v>0</v>
      </c>
      <c r="G73" s="32">
        <f>Data!AJ68</f>
        <v>0</v>
      </c>
      <c r="H73" s="9">
        <f>Data!AK68</f>
        <v>0</v>
      </c>
      <c r="I73" s="32">
        <f>Data!AL68</f>
        <v>0</v>
      </c>
      <c r="J73" s="32">
        <f>Data!AM68</f>
        <v>0</v>
      </c>
      <c r="K73" s="9">
        <f>Data!AN68</f>
        <v>0</v>
      </c>
      <c r="L73" s="32">
        <f t="shared" si="3"/>
        <v>0</v>
      </c>
      <c r="M73" s="32">
        <f t="shared" si="4"/>
        <v>0</v>
      </c>
      <c r="N73" s="9">
        <f t="shared" si="5"/>
        <v>0</v>
      </c>
      <c r="O73" s="32">
        <f>Data!AO68</f>
        <v>0</v>
      </c>
      <c r="P73" s="32">
        <f>Data!AP68</f>
        <v>0</v>
      </c>
      <c r="Q73" s="9">
        <f>Data!AQ68</f>
        <v>0</v>
      </c>
      <c r="R73" s="48" t="str">
        <f>Data!AV68</f>
        <v>Central</v>
      </c>
    </row>
    <row r="74" spans="1:18" x14ac:dyDescent="0.2">
      <c r="A74" s="3" t="str">
        <f>Data!A69</f>
        <v>King George</v>
      </c>
      <c r="B74" s="5">
        <f>Data!AE69</f>
        <v>4</v>
      </c>
      <c r="C74" s="5">
        <f>Data!AF69</f>
        <v>0</v>
      </c>
      <c r="D74" s="5">
        <f>Data!AG69</f>
        <v>0</v>
      </c>
      <c r="E74" s="9">
        <f>Data!AH69</f>
        <v>0</v>
      </c>
      <c r="F74" s="32">
        <f>Data!AI69</f>
        <v>3</v>
      </c>
      <c r="G74" s="32">
        <f>Data!AJ69</f>
        <v>3294</v>
      </c>
      <c r="H74" s="9">
        <f>Data!AK69</f>
        <v>36.073921971252567</v>
      </c>
      <c r="I74" s="32">
        <f>Data!AL69</f>
        <v>0</v>
      </c>
      <c r="J74" s="32">
        <f>Data!AM69</f>
        <v>0</v>
      </c>
      <c r="K74" s="9">
        <f>Data!AN69</f>
        <v>0</v>
      </c>
      <c r="L74" s="32">
        <f t="shared" si="3"/>
        <v>3</v>
      </c>
      <c r="M74" s="32">
        <f t="shared" si="4"/>
        <v>3294</v>
      </c>
      <c r="N74" s="9">
        <f t="shared" si="5"/>
        <v>36.073921971252567</v>
      </c>
      <c r="O74" s="32">
        <f>Data!AO69</f>
        <v>0</v>
      </c>
      <c r="P74" s="32">
        <f>Data!AP69</f>
        <v>0</v>
      </c>
      <c r="Q74" s="9">
        <f>Data!AQ69</f>
        <v>0</v>
      </c>
      <c r="R74" s="48" t="str">
        <f>Data!AV69</f>
        <v>Northern</v>
      </c>
    </row>
    <row r="75" spans="1:18" x14ac:dyDescent="0.2">
      <c r="A75" s="3" t="str">
        <f>Data!A70</f>
        <v>King William</v>
      </c>
      <c r="B75" s="5">
        <f>Data!AE70</f>
        <v>1</v>
      </c>
      <c r="C75" s="5">
        <f>Data!AF70</f>
        <v>0</v>
      </c>
      <c r="D75" s="5">
        <f>Data!AG70</f>
        <v>0</v>
      </c>
      <c r="E75" s="9">
        <f>Data!AH70</f>
        <v>0</v>
      </c>
      <c r="F75" s="32">
        <f>Data!AI70</f>
        <v>0</v>
      </c>
      <c r="G75" s="32">
        <f>Data!AJ70</f>
        <v>0</v>
      </c>
      <c r="H75" s="9">
        <f>Data!AK70</f>
        <v>0</v>
      </c>
      <c r="I75" s="32">
        <f>Data!AL70</f>
        <v>0</v>
      </c>
      <c r="J75" s="32">
        <f>Data!AM70</f>
        <v>0</v>
      </c>
      <c r="K75" s="9">
        <f>Data!AN70</f>
        <v>0</v>
      </c>
      <c r="L75" s="32">
        <f t="shared" si="3"/>
        <v>0</v>
      </c>
      <c r="M75" s="32">
        <f t="shared" si="4"/>
        <v>0</v>
      </c>
      <c r="N75" s="9">
        <f t="shared" si="5"/>
        <v>0</v>
      </c>
      <c r="O75" s="32">
        <f>Data!AO70</f>
        <v>1</v>
      </c>
      <c r="P75" s="32">
        <f>Data!AP70</f>
        <v>617</v>
      </c>
      <c r="Q75" s="9">
        <f>Data!AQ70</f>
        <v>20.271047227926079</v>
      </c>
      <c r="R75" s="48" t="str">
        <f>Data!AV70</f>
        <v>Central</v>
      </c>
    </row>
    <row r="76" spans="1:18" x14ac:dyDescent="0.2">
      <c r="A76" s="3" t="str">
        <f>Data!A71</f>
        <v>Lancaster</v>
      </c>
      <c r="B76" s="5">
        <f>Data!AE71</f>
        <v>2</v>
      </c>
      <c r="C76" s="5">
        <f>Data!AF71</f>
        <v>0</v>
      </c>
      <c r="D76" s="5">
        <f>Data!AG71</f>
        <v>0</v>
      </c>
      <c r="E76" s="9">
        <f>Data!AH71</f>
        <v>0</v>
      </c>
      <c r="F76" s="32">
        <f>Data!AI71</f>
        <v>0</v>
      </c>
      <c r="G76" s="32">
        <f>Data!AJ71</f>
        <v>0</v>
      </c>
      <c r="H76" s="9">
        <f>Data!AK71</f>
        <v>0</v>
      </c>
      <c r="I76" s="32">
        <f>Data!AL71</f>
        <v>1</v>
      </c>
      <c r="J76" s="32">
        <f>Data!AM71</f>
        <v>288</v>
      </c>
      <c r="K76" s="9">
        <f>Data!AN71</f>
        <v>9.462012320328542</v>
      </c>
      <c r="L76" s="32">
        <f t="shared" si="3"/>
        <v>1</v>
      </c>
      <c r="M76" s="32">
        <f t="shared" si="4"/>
        <v>288</v>
      </c>
      <c r="N76" s="9">
        <f t="shared" si="5"/>
        <v>9.462012320328542</v>
      </c>
      <c r="O76" s="32">
        <f>Data!AO71</f>
        <v>1</v>
      </c>
      <c r="P76" s="32">
        <f>Data!AP71</f>
        <v>875</v>
      </c>
      <c r="Q76" s="9">
        <f>Data!AQ71</f>
        <v>28.747433264887064</v>
      </c>
      <c r="R76" s="48" t="str">
        <f>Data!AV71</f>
        <v>Central</v>
      </c>
    </row>
    <row r="77" spans="1:18" x14ac:dyDescent="0.2">
      <c r="A77" s="3" t="str">
        <f>Data!A72</f>
        <v>Lee</v>
      </c>
      <c r="B77" s="5">
        <f>Data!AE72</f>
        <v>16</v>
      </c>
      <c r="C77" s="5">
        <f>Data!AF72</f>
        <v>5</v>
      </c>
      <c r="D77" s="5">
        <f>Data!AG72</f>
        <v>1994</v>
      </c>
      <c r="E77" s="9">
        <f>Data!AH72</f>
        <v>13.102258726899384</v>
      </c>
      <c r="F77" s="32">
        <f>Data!AI72</f>
        <v>6</v>
      </c>
      <c r="G77" s="32">
        <f>Data!AJ72</f>
        <v>4932</v>
      </c>
      <c r="H77" s="9">
        <f>Data!AK72</f>
        <v>27.006160164271048</v>
      </c>
      <c r="I77" s="32">
        <f>Data!AL72</f>
        <v>2</v>
      </c>
      <c r="J77" s="32">
        <f>Data!AM72</f>
        <v>680</v>
      </c>
      <c r="K77" s="9">
        <f>Data!AN72</f>
        <v>11.170431211498974</v>
      </c>
      <c r="L77" s="32">
        <f t="shared" si="3"/>
        <v>13</v>
      </c>
      <c r="M77" s="32">
        <f t="shared" si="4"/>
        <v>7606</v>
      </c>
      <c r="N77" s="9">
        <f t="shared" si="5"/>
        <v>19.22223977254778</v>
      </c>
      <c r="O77" s="32">
        <f>Data!AO72</f>
        <v>3</v>
      </c>
      <c r="P77" s="32">
        <f>Data!AP72</f>
        <v>1672</v>
      </c>
      <c r="Q77" s="9">
        <f>Data!AQ72</f>
        <v>18.310746064339494</v>
      </c>
      <c r="R77" s="48" t="str">
        <f>Data!AV72</f>
        <v>Western</v>
      </c>
    </row>
    <row r="78" spans="1:18" x14ac:dyDescent="0.2">
      <c r="A78" s="3" t="str">
        <f>Data!A73</f>
        <v>Lexington</v>
      </c>
      <c r="B78" s="5">
        <f>Data!AE73</f>
        <v>0</v>
      </c>
      <c r="C78" s="5">
        <f>Data!AF73</f>
        <v>0</v>
      </c>
      <c r="D78" s="5">
        <f>Data!AG73</f>
        <v>0</v>
      </c>
      <c r="E78" s="9">
        <f>Data!AH73</f>
        <v>0</v>
      </c>
      <c r="F78" s="32">
        <f>Data!AI73</f>
        <v>0</v>
      </c>
      <c r="G78" s="32">
        <f>Data!AJ73</f>
        <v>0</v>
      </c>
      <c r="H78" s="9">
        <f>Data!AK73</f>
        <v>0</v>
      </c>
      <c r="I78" s="32">
        <f>Data!AL73</f>
        <v>0</v>
      </c>
      <c r="J78" s="32">
        <f>Data!AM73</f>
        <v>0</v>
      </c>
      <c r="K78" s="9">
        <f>Data!AN73</f>
        <v>0</v>
      </c>
      <c r="L78" s="32">
        <f t="shared" si="3"/>
        <v>0</v>
      </c>
      <c r="M78" s="32">
        <f t="shared" si="4"/>
        <v>0</v>
      </c>
      <c r="N78" s="9">
        <f t="shared" si="5"/>
        <v>0</v>
      </c>
      <c r="O78" s="32">
        <f>Data!AO73</f>
        <v>0</v>
      </c>
      <c r="P78" s="32">
        <f>Data!AP73</f>
        <v>0</v>
      </c>
      <c r="Q78" s="9">
        <f>Data!AQ73</f>
        <v>0</v>
      </c>
      <c r="R78" s="48" t="str">
        <f>Data!AV73</f>
        <v>Piedmont</v>
      </c>
    </row>
    <row r="79" spans="1:18" x14ac:dyDescent="0.2">
      <c r="A79" s="3" t="str">
        <f>Data!A74</f>
        <v>Loudoun</v>
      </c>
      <c r="B79" s="5">
        <f>Data!AE74</f>
        <v>27</v>
      </c>
      <c r="C79" s="5">
        <f>Data!AF74</f>
        <v>11</v>
      </c>
      <c r="D79" s="5">
        <f>Data!AG74</f>
        <v>1321</v>
      </c>
      <c r="E79" s="9">
        <f>Data!AH74</f>
        <v>3.9454918797834608</v>
      </c>
      <c r="F79" s="32">
        <f>Data!AI74</f>
        <v>3</v>
      </c>
      <c r="G79" s="32">
        <f>Data!AJ74</f>
        <v>2429</v>
      </c>
      <c r="H79" s="9">
        <f>Data!AK74</f>
        <v>26.600958247775495</v>
      </c>
      <c r="I79" s="32">
        <f>Data!AL74</f>
        <v>2</v>
      </c>
      <c r="J79" s="32">
        <f>Data!AM74</f>
        <v>633</v>
      </c>
      <c r="K79" s="9">
        <f>Data!AN74</f>
        <v>10.39835728952772</v>
      </c>
      <c r="L79" s="32">
        <f t="shared" si="3"/>
        <v>16</v>
      </c>
      <c r="M79" s="32">
        <f t="shared" si="4"/>
        <v>4383</v>
      </c>
      <c r="N79" s="9">
        <f t="shared" si="5"/>
        <v>9</v>
      </c>
      <c r="O79" s="32">
        <f>Data!AO74</f>
        <v>11</v>
      </c>
      <c r="P79" s="32">
        <f>Data!AP74</f>
        <v>7506</v>
      </c>
      <c r="Q79" s="9">
        <f>Data!AQ74</f>
        <v>22.418517827142058</v>
      </c>
      <c r="R79" s="48" t="str">
        <f>Data!AV74</f>
        <v>Northern</v>
      </c>
    </row>
    <row r="80" spans="1:18" x14ac:dyDescent="0.2">
      <c r="A80" s="3" t="str">
        <f>Data!A75</f>
        <v>Louisa</v>
      </c>
      <c r="B80" s="5">
        <f>Data!AE75</f>
        <v>19</v>
      </c>
      <c r="C80" s="5">
        <f>Data!AF75</f>
        <v>3</v>
      </c>
      <c r="D80" s="5">
        <f>Data!AG75</f>
        <v>1506</v>
      </c>
      <c r="E80" s="9">
        <f>Data!AH75</f>
        <v>16.492813141683779</v>
      </c>
      <c r="F80" s="32">
        <f>Data!AI75</f>
        <v>4</v>
      </c>
      <c r="G80" s="32">
        <f>Data!AJ75</f>
        <v>4117</v>
      </c>
      <c r="H80" s="9">
        <f>Data!AK75</f>
        <v>33.81519507186858</v>
      </c>
      <c r="I80" s="32">
        <f>Data!AL75</f>
        <v>5</v>
      </c>
      <c r="J80" s="32">
        <f>Data!AM75</f>
        <v>1439</v>
      </c>
      <c r="K80" s="9">
        <f>Data!AN75</f>
        <v>9.4554414784394254</v>
      </c>
      <c r="L80" s="32">
        <f t="shared" si="3"/>
        <v>12</v>
      </c>
      <c r="M80" s="32">
        <f t="shared" si="4"/>
        <v>7062</v>
      </c>
      <c r="N80" s="9">
        <f t="shared" si="5"/>
        <v>19.3347022587269</v>
      </c>
      <c r="O80" s="32">
        <f>Data!AO75</f>
        <v>7</v>
      </c>
      <c r="P80" s="32">
        <f>Data!AP75</f>
        <v>6010</v>
      </c>
      <c r="Q80" s="9">
        <f>Data!AQ75</f>
        <v>28.207685538281019</v>
      </c>
      <c r="R80" s="48" t="str">
        <f>Data!AV75</f>
        <v>Northern</v>
      </c>
    </row>
    <row r="81" spans="1:18" x14ac:dyDescent="0.2">
      <c r="A81" s="3" t="str">
        <f>Data!A76</f>
        <v>Lunenburg</v>
      </c>
      <c r="B81" s="5">
        <f>Data!AE76</f>
        <v>9</v>
      </c>
      <c r="C81" s="5">
        <f>Data!AF76</f>
        <v>3</v>
      </c>
      <c r="D81" s="5">
        <f>Data!AG76</f>
        <v>1987</v>
      </c>
      <c r="E81" s="9">
        <f>Data!AH76</f>
        <v>21.760438056125942</v>
      </c>
      <c r="F81" s="32">
        <f>Data!AI76</f>
        <v>0</v>
      </c>
      <c r="G81" s="32">
        <f>Data!AJ76</f>
        <v>0</v>
      </c>
      <c r="H81" s="9">
        <f>Data!AK76</f>
        <v>0</v>
      </c>
      <c r="I81" s="32">
        <f>Data!AL76</f>
        <v>5</v>
      </c>
      <c r="J81" s="32">
        <f>Data!AM76</f>
        <v>511</v>
      </c>
      <c r="K81" s="9">
        <f>Data!AN76</f>
        <v>3.357700205338809</v>
      </c>
      <c r="L81" s="32">
        <f t="shared" si="3"/>
        <v>8</v>
      </c>
      <c r="M81" s="32">
        <f t="shared" si="4"/>
        <v>2498</v>
      </c>
      <c r="N81" s="9">
        <f t="shared" si="5"/>
        <v>10.258726899383984</v>
      </c>
      <c r="O81" s="32">
        <f>Data!AO76</f>
        <v>0</v>
      </c>
      <c r="P81" s="32">
        <f>Data!AP76</f>
        <v>0</v>
      </c>
      <c r="Q81" s="9">
        <f>Data!AQ76</f>
        <v>0</v>
      </c>
      <c r="R81" s="48" t="str">
        <f>Data!AV76</f>
        <v>Central</v>
      </c>
    </row>
    <row r="82" spans="1:18" x14ac:dyDescent="0.2">
      <c r="A82" s="3" t="str">
        <f>Data!A77</f>
        <v>Lynchburg</v>
      </c>
      <c r="B82" s="5">
        <f>Data!AE77</f>
        <v>70</v>
      </c>
      <c r="C82" s="5">
        <f>Data!AF77</f>
        <v>14</v>
      </c>
      <c r="D82" s="5">
        <f>Data!AG77</f>
        <v>4215</v>
      </c>
      <c r="E82" s="9">
        <f>Data!AH77</f>
        <v>9.8914637723672634</v>
      </c>
      <c r="F82" s="32">
        <f>Data!AI77</f>
        <v>33</v>
      </c>
      <c r="G82" s="32">
        <f>Data!AJ77</f>
        <v>26606</v>
      </c>
      <c r="H82" s="9">
        <f>Data!AK77</f>
        <v>26.488457469976979</v>
      </c>
      <c r="I82" s="32">
        <f>Data!AL77</f>
        <v>5</v>
      </c>
      <c r="J82" s="32">
        <f>Data!AM77</f>
        <v>2114</v>
      </c>
      <c r="K82" s="9">
        <f>Data!AN77</f>
        <v>13.89075975359343</v>
      </c>
      <c r="L82" s="32">
        <f t="shared" si="3"/>
        <v>52</v>
      </c>
      <c r="M82" s="32">
        <f t="shared" si="4"/>
        <v>32935</v>
      </c>
      <c r="N82" s="9">
        <f t="shared" si="5"/>
        <v>20.808719001737483</v>
      </c>
      <c r="O82" s="32">
        <f>Data!AO77</f>
        <v>15</v>
      </c>
      <c r="P82" s="32">
        <f>Data!AP77</f>
        <v>16851</v>
      </c>
      <c r="Q82" s="9">
        <f>Data!AQ77</f>
        <v>36.908418891170435</v>
      </c>
      <c r="R82" s="48" t="str">
        <f>Data!AV77</f>
        <v>Piedmont</v>
      </c>
    </row>
    <row r="83" spans="1:18" x14ac:dyDescent="0.2">
      <c r="A83" s="3" t="str">
        <f>Data!A78</f>
        <v>Madison</v>
      </c>
      <c r="B83" s="5">
        <f>Data!AE78</f>
        <v>21</v>
      </c>
      <c r="C83" s="5">
        <f>Data!AF78</f>
        <v>6</v>
      </c>
      <c r="D83" s="5">
        <f>Data!AG78</f>
        <v>2710</v>
      </c>
      <c r="E83" s="9">
        <f>Data!AH78</f>
        <v>14.839151266255989</v>
      </c>
      <c r="F83" s="32">
        <f>Data!AI78</f>
        <v>8</v>
      </c>
      <c r="G83" s="32">
        <f>Data!AJ78</f>
        <v>8309</v>
      </c>
      <c r="H83" s="9">
        <f>Data!AK78</f>
        <v>34.123203285420942</v>
      </c>
      <c r="I83" s="32">
        <f>Data!AL78</f>
        <v>0</v>
      </c>
      <c r="J83" s="32">
        <f>Data!AM78</f>
        <v>0</v>
      </c>
      <c r="K83" s="9">
        <f>Data!AN78</f>
        <v>0</v>
      </c>
      <c r="L83" s="32">
        <f t="shared" si="3"/>
        <v>14</v>
      </c>
      <c r="M83" s="32">
        <f t="shared" si="4"/>
        <v>11019</v>
      </c>
      <c r="N83" s="9">
        <f t="shared" si="5"/>
        <v>25.858609562921679</v>
      </c>
      <c r="O83" s="32">
        <f>Data!AO78</f>
        <v>7</v>
      </c>
      <c r="P83" s="32">
        <f>Data!AP78</f>
        <v>8679</v>
      </c>
      <c r="Q83" s="9">
        <f>Data!AQ78</f>
        <v>40.73452625403344</v>
      </c>
      <c r="R83" s="48" t="str">
        <f>Data!AV78</f>
        <v>Northern</v>
      </c>
    </row>
    <row r="84" spans="1:18" x14ac:dyDescent="0.2">
      <c r="A84" s="3" t="str">
        <f>Data!A79</f>
        <v>Manassas</v>
      </c>
      <c r="B84" s="5">
        <f>Data!AE79</f>
        <v>8</v>
      </c>
      <c r="C84" s="5">
        <f>Data!AF79</f>
        <v>0</v>
      </c>
      <c r="D84" s="5">
        <f>Data!AG79</f>
        <v>0</v>
      </c>
      <c r="E84" s="9">
        <f>Data!AH79</f>
        <v>0</v>
      </c>
      <c r="F84" s="32">
        <f>Data!AI79</f>
        <v>4</v>
      </c>
      <c r="G84" s="32">
        <f>Data!AJ79</f>
        <v>5216</v>
      </c>
      <c r="H84" s="9">
        <f>Data!AK79</f>
        <v>42.841889117043124</v>
      </c>
      <c r="I84" s="32">
        <f>Data!AL79</f>
        <v>1</v>
      </c>
      <c r="J84" s="32">
        <f>Data!AM79</f>
        <v>847</v>
      </c>
      <c r="K84" s="9">
        <f>Data!AN79</f>
        <v>27.827515400410679</v>
      </c>
      <c r="L84" s="32">
        <f t="shared" si="3"/>
        <v>5</v>
      </c>
      <c r="M84" s="32">
        <f t="shared" si="4"/>
        <v>6063</v>
      </c>
      <c r="N84" s="9">
        <f t="shared" si="5"/>
        <v>39.83901437371663</v>
      </c>
      <c r="O84" s="32">
        <f>Data!AO79</f>
        <v>2</v>
      </c>
      <c r="P84" s="32">
        <f>Data!AP79</f>
        <v>1430</v>
      </c>
      <c r="Q84" s="9">
        <f>Data!AQ79</f>
        <v>23.49075975359343</v>
      </c>
      <c r="R84" s="48" t="str">
        <f>Data!AV79</f>
        <v>Northern</v>
      </c>
    </row>
    <row r="85" spans="1:18" x14ac:dyDescent="0.2">
      <c r="A85" s="3" t="str">
        <f>Data!A80</f>
        <v>Manassas Park</v>
      </c>
      <c r="B85" s="5">
        <f>Data!AE80</f>
        <v>0</v>
      </c>
      <c r="C85" s="5">
        <f>Data!AF80</f>
        <v>0</v>
      </c>
      <c r="D85" s="5">
        <f>Data!AG80</f>
        <v>0</v>
      </c>
      <c r="E85" s="9">
        <f>Data!AH80</f>
        <v>0</v>
      </c>
      <c r="F85" s="32">
        <f>Data!AI80</f>
        <v>0</v>
      </c>
      <c r="G85" s="32">
        <f>Data!AJ80</f>
        <v>0</v>
      </c>
      <c r="H85" s="9">
        <f>Data!AK80</f>
        <v>0</v>
      </c>
      <c r="I85" s="32">
        <f>Data!AL80</f>
        <v>0</v>
      </c>
      <c r="J85" s="32">
        <f>Data!AM80</f>
        <v>0</v>
      </c>
      <c r="K85" s="9">
        <f>Data!AN80</f>
        <v>0</v>
      </c>
      <c r="L85" s="32">
        <f t="shared" si="3"/>
        <v>0</v>
      </c>
      <c r="M85" s="32">
        <f t="shared" si="4"/>
        <v>0</v>
      </c>
      <c r="N85" s="9">
        <f t="shared" si="5"/>
        <v>0</v>
      </c>
      <c r="O85" s="32">
        <f>Data!AO80</f>
        <v>0</v>
      </c>
      <c r="P85" s="32">
        <f>Data!AP80</f>
        <v>0</v>
      </c>
      <c r="Q85" s="9">
        <f>Data!AQ80</f>
        <v>0</v>
      </c>
      <c r="R85" s="48" t="str">
        <f>Data!AV80</f>
        <v>Northern</v>
      </c>
    </row>
    <row r="86" spans="1:18" x14ac:dyDescent="0.2">
      <c r="A86" s="3" t="str">
        <f>Data!A81</f>
        <v>Martinsville</v>
      </c>
      <c r="B86" s="5">
        <f>Data!AE81</f>
        <v>0</v>
      </c>
      <c r="C86" s="5">
        <f>Data!AF81</f>
        <v>0</v>
      </c>
      <c r="D86" s="5">
        <f>Data!AG81</f>
        <v>0</v>
      </c>
      <c r="E86" s="9">
        <f>Data!AH81</f>
        <v>0</v>
      </c>
      <c r="F86" s="32">
        <f>Data!AI81</f>
        <v>0</v>
      </c>
      <c r="G86" s="32">
        <f>Data!AJ81</f>
        <v>0</v>
      </c>
      <c r="H86" s="9">
        <f>Data!AK81</f>
        <v>0</v>
      </c>
      <c r="I86" s="32">
        <f>Data!AL81</f>
        <v>0</v>
      </c>
      <c r="J86" s="32">
        <f>Data!AM81</f>
        <v>0</v>
      </c>
      <c r="K86" s="9">
        <f>Data!AN81</f>
        <v>0</v>
      </c>
      <c r="L86" s="32">
        <f t="shared" si="3"/>
        <v>0</v>
      </c>
      <c r="M86" s="32">
        <f t="shared" si="4"/>
        <v>0</v>
      </c>
      <c r="N86" s="9">
        <f t="shared" si="5"/>
        <v>0</v>
      </c>
      <c r="O86" s="32">
        <f>Data!AO81</f>
        <v>0</v>
      </c>
      <c r="P86" s="32">
        <f>Data!AP81</f>
        <v>0</v>
      </c>
      <c r="Q86" s="9">
        <f>Data!AQ81</f>
        <v>0</v>
      </c>
      <c r="R86" s="48" t="str">
        <f>Data!AV81</f>
        <v>Piedmont</v>
      </c>
    </row>
    <row r="87" spans="1:18" x14ac:dyDescent="0.2">
      <c r="A87" s="3" t="str">
        <f>Data!A82</f>
        <v>Mathews</v>
      </c>
      <c r="B87" s="5">
        <f>Data!AE82</f>
        <v>3</v>
      </c>
      <c r="C87" s="5">
        <f>Data!AF82</f>
        <v>0</v>
      </c>
      <c r="D87" s="5">
        <f>Data!AG82</f>
        <v>0</v>
      </c>
      <c r="E87" s="9">
        <f>Data!AH82</f>
        <v>0</v>
      </c>
      <c r="F87" s="32">
        <f>Data!AI82</f>
        <v>0</v>
      </c>
      <c r="G87" s="32">
        <f>Data!AJ82</f>
        <v>0</v>
      </c>
      <c r="H87" s="9">
        <f>Data!AK82</f>
        <v>0</v>
      </c>
      <c r="I87" s="32">
        <f>Data!AL82</f>
        <v>3</v>
      </c>
      <c r="J87" s="32">
        <f>Data!AM82</f>
        <v>39</v>
      </c>
      <c r="K87" s="9">
        <f>Data!AN82</f>
        <v>0.4271047227926078</v>
      </c>
      <c r="L87" s="32">
        <f t="shared" si="3"/>
        <v>3</v>
      </c>
      <c r="M87" s="32">
        <f t="shared" si="4"/>
        <v>39</v>
      </c>
      <c r="N87" s="9">
        <f t="shared" si="5"/>
        <v>0.4271047227926078</v>
      </c>
      <c r="O87" s="32">
        <f>Data!AO82</f>
        <v>0</v>
      </c>
      <c r="P87" s="32">
        <f>Data!AP82</f>
        <v>0</v>
      </c>
      <c r="Q87" s="9">
        <f>Data!AQ82</f>
        <v>0</v>
      </c>
      <c r="R87" s="48" t="str">
        <f>Data!AV82</f>
        <v>Eastern</v>
      </c>
    </row>
    <row r="88" spans="1:18" x14ac:dyDescent="0.2">
      <c r="A88" s="3" t="str">
        <f>Data!A83</f>
        <v>Mecklenburg</v>
      </c>
      <c r="B88" s="5">
        <f>Data!AE83</f>
        <v>19</v>
      </c>
      <c r="C88" s="5">
        <f>Data!AF83</f>
        <v>9</v>
      </c>
      <c r="D88" s="5">
        <f>Data!AG83</f>
        <v>4478</v>
      </c>
      <c r="E88" s="9">
        <f>Data!AH83</f>
        <v>16.346794433036731</v>
      </c>
      <c r="F88" s="32">
        <f>Data!AI83</f>
        <v>3</v>
      </c>
      <c r="G88" s="32">
        <f>Data!AJ83</f>
        <v>1123</v>
      </c>
      <c r="H88" s="9">
        <f>Data!AK83</f>
        <v>12.298425735797398</v>
      </c>
      <c r="I88" s="32">
        <f>Data!AL83</f>
        <v>3</v>
      </c>
      <c r="J88" s="32">
        <f>Data!AM83</f>
        <v>634</v>
      </c>
      <c r="K88" s="9">
        <f>Data!AN83</f>
        <v>6.9431895961670094</v>
      </c>
      <c r="L88" s="32">
        <f t="shared" si="3"/>
        <v>15</v>
      </c>
      <c r="M88" s="32">
        <f t="shared" si="4"/>
        <v>6235</v>
      </c>
      <c r="N88" s="9">
        <f t="shared" si="5"/>
        <v>13.656399726214921</v>
      </c>
      <c r="O88" s="32">
        <f>Data!AO83</f>
        <v>4</v>
      </c>
      <c r="P88" s="32">
        <f>Data!AP83</f>
        <v>2238</v>
      </c>
      <c r="Q88" s="9">
        <f>Data!AQ83</f>
        <v>18.381930184804929</v>
      </c>
      <c r="R88" s="48" t="str">
        <f>Data!AV83</f>
        <v>Piedmont</v>
      </c>
    </row>
    <row r="89" spans="1:18" x14ac:dyDescent="0.2">
      <c r="A89" s="3" t="str">
        <f>Data!A84</f>
        <v>Middlesex</v>
      </c>
      <c r="B89" s="5">
        <f>Data!AE84</f>
        <v>2</v>
      </c>
      <c r="C89" s="5">
        <f>Data!AF84</f>
        <v>0</v>
      </c>
      <c r="D89" s="5">
        <f>Data!AG84</f>
        <v>0</v>
      </c>
      <c r="E89" s="9">
        <f>Data!AH84</f>
        <v>0</v>
      </c>
      <c r="F89" s="32">
        <f>Data!AI84</f>
        <v>0</v>
      </c>
      <c r="G89" s="32">
        <f>Data!AJ84</f>
        <v>0</v>
      </c>
      <c r="H89" s="9">
        <f>Data!AK84</f>
        <v>0</v>
      </c>
      <c r="I89" s="32">
        <f>Data!AL84</f>
        <v>0</v>
      </c>
      <c r="J89" s="32">
        <f>Data!AM84</f>
        <v>0</v>
      </c>
      <c r="K89" s="9">
        <f>Data!AN84</f>
        <v>0</v>
      </c>
      <c r="L89" s="32">
        <f t="shared" si="3"/>
        <v>0</v>
      </c>
      <c r="M89" s="32">
        <f t="shared" si="4"/>
        <v>0</v>
      </c>
      <c r="N89" s="9">
        <f t="shared" si="5"/>
        <v>0</v>
      </c>
      <c r="O89" s="32">
        <f>Data!AO84</f>
        <v>1</v>
      </c>
      <c r="P89" s="32">
        <f>Data!AP84</f>
        <v>459</v>
      </c>
      <c r="Q89" s="9">
        <f>Data!AQ84</f>
        <v>15.080082135523615</v>
      </c>
      <c r="R89" s="48" t="str">
        <f>Data!AV84</f>
        <v>Central</v>
      </c>
    </row>
    <row r="90" spans="1:18" x14ac:dyDescent="0.2">
      <c r="A90" s="3" t="str">
        <f>Data!A85</f>
        <v>Montgomery</v>
      </c>
      <c r="B90" s="5">
        <f>Data!AE85</f>
        <v>15</v>
      </c>
      <c r="C90" s="5">
        <f>Data!AF85</f>
        <v>2</v>
      </c>
      <c r="D90" s="5">
        <f>Data!AG85</f>
        <v>485</v>
      </c>
      <c r="E90" s="9">
        <f>Data!AH85</f>
        <v>7.9671457905544152</v>
      </c>
      <c r="F90" s="32">
        <f>Data!AI85</f>
        <v>8</v>
      </c>
      <c r="G90" s="32">
        <f>Data!AJ85</f>
        <v>3534</v>
      </c>
      <c r="H90" s="9">
        <f>Data!AK85</f>
        <v>14.513347022587268</v>
      </c>
      <c r="I90" s="32">
        <f>Data!AL85</f>
        <v>4</v>
      </c>
      <c r="J90" s="32">
        <f>Data!AM85</f>
        <v>79</v>
      </c>
      <c r="K90" s="9">
        <f>Data!AN85</f>
        <v>0.64887063655030797</v>
      </c>
      <c r="L90" s="32">
        <f t="shared" si="3"/>
        <v>14</v>
      </c>
      <c r="M90" s="32">
        <f t="shared" si="4"/>
        <v>4098</v>
      </c>
      <c r="N90" s="9">
        <f t="shared" si="5"/>
        <v>9.6168964505720158</v>
      </c>
      <c r="O90" s="32">
        <f>Data!AO85</f>
        <v>0</v>
      </c>
      <c r="P90" s="32">
        <f>Data!AP85</f>
        <v>0</v>
      </c>
      <c r="Q90" s="9">
        <f>Data!AQ85</f>
        <v>0</v>
      </c>
      <c r="R90" s="48" t="str">
        <f>Data!AV85</f>
        <v>Western</v>
      </c>
    </row>
    <row r="91" spans="1:18" x14ac:dyDescent="0.2">
      <c r="A91" s="3" t="str">
        <f>Data!A86</f>
        <v>Nelson</v>
      </c>
      <c r="B91" s="5">
        <f>Data!AE86</f>
        <v>11</v>
      </c>
      <c r="C91" s="5">
        <f>Data!AF86</f>
        <v>2</v>
      </c>
      <c r="D91" s="5">
        <f>Data!AG86</f>
        <v>1000</v>
      </c>
      <c r="E91" s="9">
        <f>Data!AH86</f>
        <v>16.427104722792606</v>
      </c>
      <c r="F91" s="32">
        <f>Data!AI86</f>
        <v>2</v>
      </c>
      <c r="G91" s="32">
        <f>Data!AJ86</f>
        <v>1845</v>
      </c>
      <c r="H91" s="9">
        <f>Data!AK86</f>
        <v>30.308008213552363</v>
      </c>
      <c r="I91" s="32">
        <f>Data!AL86</f>
        <v>5</v>
      </c>
      <c r="J91" s="32">
        <f>Data!AM86</f>
        <v>2889</v>
      </c>
      <c r="K91" s="9">
        <f>Data!AN86</f>
        <v>18.983162217659135</v>
      </c>
      <c r="L91" s="32">
        <f t="shared" si="3"/>
        <v>9</v>
      </c>
      <c r="M91" s="32">
        <f t="shared" si="4"/>
        <v>5734</v>
      </c>
      <c r="N91" s="9">
        <f t="shared" si="5"/>
        <v>20.931781884553956</v>
      </c>
      <c r="O91" s="32">
        <f>Data!AO86</f>
        <v>2</v>
      </c>
      <c r="P91" s="32">
        <f>Data!AP86</f>
        <v>1349</v>
      </c>
      <c r="Q91" s="9">
        <f>Data!AQ86</f>
        <v>22.160164271047229</v>
      </c>
      <c r="R91" s="48" t="str">
        <f>Data!AV86</f>
        <v>Piedmont</v>
      </c>
    </row>
    <row r="92" spans="1:18" x14ac:dyDescent="0.2">
      <c r="A92" s="3" t="str">
        <f>Data!A87</f>
        <v>New Kent</v>
      </c>
      <c r="B92" s="5">
        <f>Data!AE87</f>
        <v>7</v>
      </c>
      <c r="C92" s="5">
        <f>Data!AF87</f>
        <v>0</v>
      </c>
      <c r="D92" s="5">
        <f>Data!AG87</f>
        <v>0</v>
      </c>
      <c r="E92" s="9">
        <f>Data!AH87</f>
        <v>0</v>
      </c>
      <c r="F92" s="32">
        <f>Data!AI87</f>
        <v>6</v>
      </c>
      <c r="G92" s="32">
        <f>Data!AJ87</f>
        <v>4082</v>
      </c>
      <c r="H92" s="9">
        <f>Data!AK87</f>
        <v>22.351813826146476</v>
      </c>
      <c r="I92" s="32">
        <f>Data!AL87</f>
        <v>0</v>
      </c>
      <c r="J92" s="32">
        <f>Data!AM87</f>
        <v>0</v>
      </c>
      <c r="K92" s="9">
        <f>Data!AN87</f>
        <v>0</v>
      </c>
      <c r="L92" s="32">
        <f t="shared" si="3"/>
        <v>6</v>
      </c>
      <c r="M92" s="32">
        <f t="shared" si="4"/>
        <v>4082</v>
      </c>
      <c r="N92" s="9">
        <f t="shared" si="5"/>
        <v>22.351813826146476</v>
      </c>
      <c r="O92" s="32">
        <f>Data!AO87</f>
        <v>1</v>
      </c>
      <c r="P92" s="32">
        <f>Data!AP87</f>
        <v>295</v>
      </c>
      <c r="Q92" s="9">
        <f>Data!AQ87</f>
        <v>9.6919917864476393</v>
      </c>
      <c r="R92" s="48" t="str">
        <f>Data!AV87</f>
        <v>Central</v>
      </c>
    </row>
    <row r="93" spans="1:18" x14ac:dyDescent="0.2">
      <c r="A93" s="3" t="str">
        <f>Data!A88</f>
        <v>Newport News</v>
      </c>
      <c r="B93" s="5">
        <f>Data!AE88</f>
        <v>81</v>
      </c>
      <c r="C93" s="5">
        <f>Data!AF88</f>
        <v>24</v>
      </c>
      <c r="D93" s="5">
        <f>Data!AG88</f>
        <v>6082</v>
      </c>
      <c r="E93" s="9">
        <f>Data!AH88</f>
        <v>8.3258042436687205</v>
      </c>
      <c r="F93" s="32">
        <f>Data!AI88</f>
        <v>19</v>
      </c>
      <c r="G93" s="32">
        <f>Data!AJ88</f>
        <v>19741</v>
      </c>
      <c r="H93" s="9">
        <f>Data!AK88</f>
        <v>34.135523613963038</v>
      </c>
      <c r="I93" s="32">
        <f>Data!AL88</f>
        <v>16</v>
      </c>
      <c r="J93" s="32">
        <f>Data!AM88</f>
        <v>3699</v>
      </c>
      <c r="K93" s="9">
        <f>Data!AN88</f>
        <v>7.5954825462012323</v>
      </c>
      <c r="L93" s="32">
        <f t="shared" si="3"/>
        <v>59</v>
      </c>
      <c r="M93" s="32">
        <f t="shared" si="4"/>
        <v>29522</v>
      </c>
      <c r="N93" s="9">
        <f t="shared" si="5"/>
        <v>16.439355444958757</v>
      </c>
      <c r="O93" s="32">
        <f>Data!AO88</f>
        <v>17</v>
      </c>
      <c r="P93" s="32">
        <f>Data!AP88</f>
        <v>16521</v>
      </c>
      <c r="Q93" s="9">
        <f>Data!AQ88</f>
        <v>31.928493779441965</v>
      </c>
      <c r="R93" s="48" t="str">
        <f>Data!AV88</f>
        <v>Eastern</v>
      </c>
    </row>
    <row r="94" spans="1:18" x14ac:dyDescent="0.2">
      <c r="A94" s="3" t="str">
        <f>Data!A89</f>
        <v>Norfolk</v>
      </c>
      <c r="B94" s="5">
        <f>Data!AE89</f>
        <v>81</v>
      </c>
      <c r="C94" s="5">
        <f>Data!AF89</f>
        <v>29</v>
      </c>
      <c r="D94" s="5">
        <f>Data!AG89</f>
        <v>8040</v>
      </c>
      <c r="E94" s="9">
        <f>Data!AH89</f>
        <v>9.1085463428450044</v>
      </c>
      <c r="F94" s="32">
        <f>Data!AI89</f>
        <v>16</v>
      </c>
      <c r="G94" s="32">
        <f>Data!AJ89</f>
        <v>27785</v>
      </c>
      <c r="H94" s="9">
        <f>Data!AK89</f>
        <v>57.053388090349074</v>
      </c>
      <c r="I94" s="32">
        <f>Data!AL89</f>
        <v>17</v>
      </c>
      <c r="J94" s="32">
        <f>Data!AM89</f>
        <v>3598</v>
      </c>
      <c r="K94" s="9">
        <f>Data!AN89</f>
        <v>6.9534967991303303</v>
      </c>
      <c r="L94" s="32">
        <f t="shared" si="3"/>
        <v>62</v>
      </c>
      <c r="M94" s="32">
        <f t="shared" si="4"/>
        <v>39423</v>
      </c>
      <c r="N94" s="9">
        <f t="shared" si="5"/>
        <v>20.890508047956548</v>
      </c>
      <c r="O94" s="32">
        <f>Data!AO89</f>
        <v>12</v>
      </c>
      <c r="P94" s="32">
        <f>Data!AP89</f>
        <v>11208</v>
      </c>
      <c r="Q94" s="9">
        <f>Data!AQ89</f>
        <v>30.68583162217659</v>
      </c>
      <c r="R94" s="48" t="str">
        <f>Data!AV89</f>
        <v>Eastern</v>
      </c>
    </row>
    <row r="95" spans="1:18" x14ac:dyDescent="0.2">
      <c r="A95" s="3" t="str">
        <f>Data!A90</f>
        <v>Northampton</v>
      </c>
      <c r="B95" s="5">
        <f>Data!AE90</f>
        <v>2</v>
      </c>
      <c r="C95" s="5">
        <f>Data!AF90</f>
        <v>1</v>
      </c>
      <c r="D95" s="5">
        <f>Data!AG90</f>
        <v>847</v>
      </c>
      <c r="E95" s="9">
        <f>Data!AH90</f>
        <v>27.827515400410679</v>
      </c>
      <c r="F95" s="32">
        <f>Data!AI90</f>
        <v>0</v>
      </c>
      <c r="G95" s="32">
        <f>Data!AJ90</f>
        <v>0</v>
      </c>
      <c r="H95" s="9">
        <f>Data!AK90</f>
        <v>0</v>
      </c>
      <c r="I95" s="32">
        <f>Data!AL90</f>
        <v>0</v>
      </c>
      <c r="J95" s="32">
        <f>Data!AM90</f>
        <v>0</v>
      </c>
      <c r="K95" s="9">
        <f>Data!AN90</f>
        <v>0</v>
      </c>
      <c r="L95" s="32">
        <f t="shared" si="3"/>
        <v>1</v>
      </c>
      <c r="M95" s="32">
        <f t="shared" si="4"/>
        <v>847</v>
      </c>
      <c r="N95" s="9">
        <f t="shared" si="5"/>
        <v>27.827515400410679</v>
      </c>
      <c r="O95" s="32">
        <f>Data!AO90</f>
        <v>1</v>
      </c>
      <c r="P95" s="32">
        <f>Data!AP90</f>
        <v>1264</v>
      </c>
      <c r="Q95" s="9">
        <f>Data!AQ90</f>
        <v>41.52772073921971</v>
      </c>
      <c r="R95" s="48" t="str">
        <f>Data!AV90</f>
        <v>Eastern</v>
      </c>
    </row>
    <row r="96" spans="1:18" x14ac:dyDescent="0.2">
      <c r="A96" s="3" t="str">
        <f>Data!A91</f>
        <v>Northumberland</v>
      </c>
      <c r="B96" s="5">
        <f>Data!AE91</f>
        <v>1</v>
      </c>
      <c r="C96" s="5">
        <f>Data!AF91</f>
        <v>0</v>
      </c>
      <c r="D96" s="5">
        <f>Data!AG91</f>
        <v>0</v>
      </c>
      <c r="E96" s="9">
        <f>Data!AH91</f>
        <v>0</v>
      </c>
      <c r="F96" s="32">
        <f>Data!AI91</f>
        <v>0</v>
      </c>
      <c r="G96" s="32">
        <f>Data!AJ91</f>
        <v>0</v>
      </c>
      <c r="H96" s="9">
        <f>Data!AK91</f>
        <v>0</v>
      </c>
      <c r="I96" s="32">
        <f>Data!AL91</f>
        <v>1</v>
      </c>
      <c r="J96" s="32">
        <f>Data!AM91</f>
        <v>797</v>
      </c>
      <c r="K96" s="9">
        <f>Data!AN91</f>
        <v>26.184804928131417</v>
      </c>
      <c r="L96" s="32">
        <f t="shared" si="3"/>
        <v>1</v>
      </c>
      <c r="M96" s="32">
        <f t="shared" si="4"/>
        <v>797</v>
      </c>
      <c r="N96" s="9">
        <f t="shared" si="5"/>
        <v>26.184804928131417</v>
      </c>
      <c r="O96" s="32">
        <f>Data!AO91</f>
        <v>0</v>
      </c>
      <c r="P96" s="32">
        <f>Data!AP91</f>
        <v>0</v>
      </c>
      <c r="Q96" s="9">
        <f>Data!AQ91</f>
        <v>0</v>
      </c>
      <c r="R96" s="48" t="str">
        <f>Data!AV91</f>
        <v>Central</v>
      </c>
    </row>
    <row r="97" spans="1:18" x14ac:dyDescent="0.2">
      <c r="A97" s="3" t="str">
        <f>Data!A92</f>
        <v>Norton</v>
      </c>
      <c r="B97" s="5">
        <f>Data!AE92</f>
        <v>4</v>
      </c>
      <c r="C97" s="5">
        <f>Data!AF92</f>
        <v>1</v>
      </c>
      <c r="D97" s="5">
        <f>Data!AG92</f>
        <v>1190</v>
      </c>
      <c r="E97" s="9">
        <f>Data!AH92</f>
        <v>39.096509240246405</v>
      </c>
      <c r="F97" s="32">
        <f>Data!AI92</f>
        <v>2</v>
      </c>
      <c r="G97" s="32">
        <f>Data!AJ92</f>
        <v>1497</v>
      </c>
      <c r="H97" s="9">
        <f>Data!AK92</f>
        <v>24.591375770020534</v>
      </c>
      <c r="I97" s="32">
        <f>Data!AL92</f>
        <v>0</v>
      </c>
      <c r="J97" s="32">
        <f>Data!AM92</f>
        <v>0</v>
      </c>
      <c r="K97" s="9">
        <f>Data!AN92</f>
        <v>0</v>
      </c>
      <c r="L97" s="32">
        <f t="shared" si="3"/>
        <v>3</v>
      </c>
      <c r="M97" s="32">
        <f t="shared" si="4"/>
        <v>2687</v>
      </c>
      <c r="N97" s="9">
        <f t="shared" si="5"/>
        <v>29.426420260095824</v>
      </c>
      <c r="O97" s="32">
        <f>Data!AO92</f>
        <v>0</v>
      </c>
      <c r="P97" s="32">
        <f>Data!AP92</f>
        <v>0</v>
      </c>
      <c r="Q97" s="9">
        <f>Data!AQ92</f>
        <v>0</v>
      </c>
      <c r="R97" s="48" t="str">
        <f>Data!AV92</f>
        <v>Western</v>
      </c>
    </row>
    <row r="98" spans="1:18" x14ac:dyDescent="0.2">
      <c r="A98" s="3" t="str">
        <f>Data!A93</f>
        <v>Nottoway</v>
      </c>
      <c r="B98" s="5">
        <f>Data!AE93</f>
        <v>2</v>
      </c>
      <c r="C98" s="5">
        <f>Data!AF93</f>
        <v>0</v>
      </c>
      <c r="D98" s="5">
        <f>Data!AG93</f>
        <v>0</v>
      </c>
      <c r="E98" s="9">
        <f>Data!AH93</f>
        <v>0</v>
      </c>
      <c r="F98" s="32">
        <f>Data!AI93</f>
        <v>0</v>
      </c>
      <c r="G98" s="32">
        <f>Data!AJ93</f>
        <v>0</v>
      </c>
      <c r="H98" s="9">
        <f>Data!AK93</f>
        <v>0</v>
      </c>
      <c r="I98" s="32">
        <f>Data!AL93</f>
        <v>0</v>
      </c>
      <c r="J98" s="32">
        <f>Data!AM93</f>
        <v>0</v>
      </c>
      <c r="K98" s="9">
        <f>Data!AN93</f>
        <v>0</v>
      </c>
      <c r="L98" s="32">
        <f t="shared" si="3"/>
        <v>0</v>
      </c>
      <c r="M98" s="32">
        <f t="shared" si="4"/>
        <v>0</v>
      </c>
      <c r="N98" s="9">
        <f t="shared" si="5"/>
        <v>0</v>
      </c>
      <c r="O98" s="32">
        <f>Data!AO93</f>
        <v>2</v>
      </c>
      <c r="P98" s="32">
        <f>Data!AP93</f>
        <v>1157</v>
      </c>
      <c r="Q98" s="9">
        <f>Data!AQ93</f>
        <v>19.006160164271048</v>
      </c>
      <c r="R98" s="48" t="str">
        <f>Data!AV93</f>
        <v>Central</v>
      </c>
    </row>
    <row r="99" spans="1:18" x14ac:dyDescent="0.2">
      <c r="A99" s="3" t="str">
        <f>Data!A94</f>
        <v>Orange</v>
      </c>
      <c r="B99" s="5">
        <f>Data!AE94</f>
        <v>21</v>
      </c>
      <c r="C99" s="5">
        <f>Data!AF94</f>
        <v>15</v>
      </c>
      <c r="D99" s="5">
        <f>Data!AG94</f>
        <v>8114</v>
      </c>
      <c r="E99" s="9">
        <f>Data!AH94</f>
        <v>17.771937029431893</v>
      </c>
      <c r="F99" s="32">
        <f>Data!AI94</f>
        <v>2</v>
      </c>
      <c r="G99" s="32">
        <f>Data!AJ94</f>
        <v>2462</v>
      </c>
      <c r="H99" s="9">
        <f>Data!AK94</f>
        <v>40.4435318275154</v>
      </c>
      <c r="I99" s="32">
        <f>Data!AL94</f>
        <v>3</v>
      </c>
      <c r="J99" s="32">
        <f>Data!AM94</f>
        <v>1865</v>
      </c>
      <c r="K99" s="9">
        <f>Data!AN94</f>
        <v>20.424366872005475</v>
      </c>
      <c r="L99" s="32">
        <f t="shared" si="3"/>
        <v>20</v>
      </c>
      <c r="M99" s="32">
        <f t="shared" si="4"/>
        <v>12441</v>
      </c>
      <c r="N99" s="9">
        <f t="shared" si="5"/>
        <v>20.436960985626282</v>
      </c>
      <c r="O99" s="32">
        <f>Data!AO94</f>
        <v>1</v>
      </c>
      <c r="P99" s="32">
        <f>Data!AP94</f>
        <v>1598</v>
      </c>
      <c r="Q99" s="9">
        <f>Data!AQ94</f>
        <v>52.501026694045173</v>
      </c>
      <c r="R99" s="48" t="str">
        <f>Data!AV94</f>
        <v>Northern</v>
      </c>
    </row>
    <row r="100" spans="1:18" x14ac:dyDescent="0.2">
      <c r="A100" s="3" t="str">
        <f>Data!A95</f>
        <v>Page</v>
      </c>
      <c r="B100" s="5">
        <f>Data!AE95</f>
        <v>13</v>
      </c>
      <c r="C100" s="5">
        <f>Data!AF95</f>
        <v>3</v>
      </c>
      <c r="D100" s="5">
        <f>Data!AG95</f>
        <v>461</v>
      </c>
      <c r="E100" s="9">
        <f>Data!AH95</f>
        <v>5.0485968514715944</v>
      </c>
      <c r="F100" s="32">
        <f>Data!AI95</f>
        <v>4</v>
      </c>
      <c r="G100" s="32">
        <f>Data!AJ95</f>
        <v>4916</v>
      </c>
      <c r="H100" s="9">
        <f>Data!AK95</f>
        <v>40.377823408624231</v>
      </c>
      <c r="I100" s="32">
        <f>Data!AL95</f>
        <v>4</v>
      </c>
      <c r="J100" s="32">
        <f>Data!AM95</f>
        <v>1319</v>
      </c>
      <c r="K100" s="9">
        <f>Data!AN95</f>
        <v>10.833675564681725</v>
      </c>
      <c r="L100" s="32">
        <f t="shared" si="3"/>
        <v>11</v>
      </c>
      <c r="M100" s="32">
        <f t="shared" si="4"/>
        <v>6696</v>
      </c>
      <c r="N100" s="9">
        <f t="shared" si="5"/>
        <v>19.999253313421693</v>
      </c>
      <c r="O100" s="32">
        <f>Data!AO95</f>
        <v>1</v>
      </c>
      <c r="P100" s="32">
        <f>Data!AP95</f>
        <v>-1</v>
      </c>
      <c r="Q100" s="9">
        <f>Data!AQ95</f>
        <v>-3.2854209445585217E-2</v>
      </c>
      <c r="R100" s="48" t="str">
        <f>Data!AV95</f>
        <v>Northern</v>
      </c>
    </row>
    <row r="101" spans="1:18" x14ac:dyDescent="0.2">
      <c r="A101" s="3" t="str">
        <f>Data!A96</f>
        <v>Patrick</v>
      </c>
      <c r="B101" s="5">
        <f>Data!AE96</f>
        <v>8</v>
      </c>
      <c r="C101" s="5">
        <f>Data!AF96</f>
        <v>5</v>
      </c>
      <c r="D101" s="5">
        <f>Data!AG96</f>
        <v>2902</v>
      </c>
      <c r="E101" s="9">
        <f>Data!AH96</f>
        <v>19.06858316221766</v>
      </c>
      <c r="F101" s="32">
        <f>Data!AI96</f>
        <v>0</v>
      </c>
      <c r="G101" s="32">
        <f>Data!AJ96</f>
        <v>0</v>
      </c>
      <c r="H101" s="9">
        <f>Data!AK96</f>
        <v>0</v>
      </c>
      <c r="I101" s="32">
        <f>Data!AL96</f>
        <v>2</v>
      </c>
      <c r="J101" s="32">
        <f>Data!AM96</f>
        <v>652</v>
      </c>
      <c r="K101" s="9">
        <f>Data!AN96</f>
        <v>10.710472279260781</v>
      </c>
      <c r="L101" s="32">
        <f t="shared" si="3"/>
        <v>7</v>
      </c>
      <c r="M101" s="32">
        <f t="shared" si="4"/>
        <v>3554</v>
      </c>
      <c r="N101" s="9">
        <f t="shared" si="5"/>
        <v>16.680551481372838</v>
      </c>
      <c r="O101" s="32">
        <f>Data!AO96</f>
        <v>1</v>
      </c>
      <c r="P101" s="32">
        <f>Data!AP96</f>
        <v>365</v>
      </c>
      <c r="Q101" s="9">
        <f>Data!AQ96</f>
        <v>11.991786447638603</v>
      </c>
      <c r="R101" s="48" t="str">
        <f>Data!AV96</f>
        <v>Western</v>
      </c>
    </row>
    <row r="102" spans="1:18" x14ac:dyDescent="0.2">
      <c r="A102" s="3" t="str">
        <f>Data!A97</f>
        <v>Petersburg</v>
      </c>
      <c r="B102" s="5">
        <f>Data!AE97</f>
        <v>14</v>
      </c>
      <c r="C102" s="5">
        <f>Data!AF97</f>
        <v>11</v>
      </c>
      <c r="D102" s="5">
        <f>Data!AG97</f>
        <v>9532</v>
      </c>
      <c r="E102" s="9">
        <f>Data!AH97</f>
        <v>28.469665857756205</v>
      </c>
      <c r="F102" s="32">
        <f>Data!AI97</f>
        <v>0</v>
      </c>
      <c r="G102" s="32">
        <f>Data!AJ97</f>
        <v>0</v>
      </c>
      <c r="H102" s="9">
        <f>Data!AK97</f>
        <v>0</v>
      </c>
      <c r="I102" s="32">
        <f>Data!AL97</f>
        <v>0</v>
      </c>
      <c r="J102" s="32">
        <f>Data!AM97</f>
        <v>0</v>
      </c>
      <c r="K102" s="9">
        <f>Data!AN97</f>
        <v>0</v>
      </c>
      <c r="L102" s="32">
        <f t="shared" si="3"/>
        <v>11</v>
      </c>
      <c r="M102" s="32">
        <f t="shared" si="4"/>
        <v>9532</v>
      </c>
      <c r="N102" s="9">
        <f t="shared" si="5"/>
        <v>28.469665857756205</v>
      </c>
      <c r="O102" s="32">
        <f>Data!AO97</f>
        <v>2</v>
      </c>
      <c r="P102" s="32">
        <f>Data!AP97</f>
        <v>3962</v>
      </c>
      <c r="Q102" s="9">
        <f>Data!AQ97</f>
        <v>65.084188911704317</v>
      </c>
      <c r="R102" s="48" t="str">
        <f>Data!AV97</f>
        <v>Central</v>
      </c>
    </row>
    <row r="103" spans="1:18" x14ac:dyDescent="0.2">
      <c r="A103" s="3" t="str">
        <f>Data!A98</f>
        <v>Pittsylvania</v>
      </c>
      <c r="B103" s="5">
        <f>Data!AE98</f>
        <v>19</v>
      </c>
      <c r="C103" s="5">
        <f>Data!AF98</f>
        <v>10</v>
      </c>
      <c r="D103" s="5">
        <f>Data!AG98</f>
        <v>4498</v>
      </c>
      <c r="E103" s="9">
        <f>Data!AH98</f>
        <v>14.777823408624231</v>
      </c>
      <c r="F103" s="32">
        <f>Data!AI98</f>
        <v>0</v>
      </c>
      <c r="G103" s="32">
        <f>Data!AJ98</f>
        <v>0</v>
      </c>
      <c r="H103" s="9">
        <f>Data!AK98</f>
        <v>0</v>
      </c>
      <c r="I103" s="32">
        <f>Data!AL98</f>
        <v>5</v>
      </c>
      <c r="J103" s="32">
        <f>Data!AM98</f>
        <v>1247</v>
      </c>
      <c r="K103" s="9">
        <f>Data!AN98</f>
        <v>8.1938398357289532</v>
      </c>
      <c r="L103" s="32">
        <f t="shared" si="3"/>
        <v>15</v>
      </c>
      <c r="M103" s="32">
        <f t="shared" si="4"/>
        <v>5745</v>
      </c>
      <c r="N103" s="9">
        <f t="shared" si="5"/>
        <v>12.583162217659138</v>
      </c>
      <c r="O103" s="32">
        <f>Data!AO98</f>
        <v>4</v>
      </c>
      <c r="P103" s="32">
        <f>Data!AP98</f>
        <v>2328</v>
      </c>
      <c r="Q103" s="9">
        <f>Data!AQ98</f>
        <v>19.121149897330596</v>
      </c>
      <c r="R103" s="48" t="str">
        <f>Data!AV98</f>
        <v>Piedmont</v>
      </c>
    </row>
    <row r="104" spans="1:18" x14ac:dyDescent="0.2">
      <c r="A104" s="3" t="str">
        <f>Data!A99</f>
        <v>Poquoson</v>
      </c>
      <c r="B104" s="5">
        <f>Data!AE99</f>
        <v>0</v>
      </c>
      <c r="C104" s="5">
        <f>Data!AF99</f>
        <v>0</v>
      </c>
      <c r="D104" s="5">
        <f>Data!AG99</f>
        <v>0</v>
      </c>
      <c r="E104" s="9">
        <f>Data!AH99</f>
        <v>0</v>
      </c>
      <c r="F104" s="32">
        <f>Data!AI99</f>
        <v>0</v>
      </c>
      <c r="G104" s="32">
        <f>Data!AJ99</f>
        <v>0</v>
      </c>
      <c r="H104" s="9">
        <f>Data!AK99</f>
        <v>0</v>
      </c>
      <c r="I104" s="32">
        <f>Data!AL99</f>
        <v>0</v>
      </c>
      <c r="J104" s="32">
        <f>Data!AM99</f>
        <v>0</v>
      </c>
      <c r="K104" s="9">
        <f>Data!AN99</f>
        <v>0</v>
      </c>
      <c r="L104" s="32">
        <f t="shared" si="3"/>
        <v>0</v>
      </c>
      <c r="M104" s="32">
        <f t="shared" si="4"/>
        <v>0</v>
      </c>
      <c r="N104" s="9">
        <f t="shared" si="5"/>
        <v>0</v>
      </c>
      <c r="O104" s="32">
        <f>Data!AO99</f>
        <v>0</v>
      </c>
      <c r="P104" s="32">
        <f>Data!AP99</f>
        <v>0</v>
      </c>
      <c r="Q104" s="9">
        <f>Data!AQ99</f>
        <v>0</v>
      </c>
      <c r="R104" s="48" t="str">
        <f>Data!AV99</f>
        <v>Eastern</v>
      </c>
    </row>
    <row r="105" spans="1:18" x14ac:dyDescent="0.2">
      <c r="A105" s="3" t="str">
        <f>Data!A100</f>
        <v>Portsmouth</v>
      </c>
      <c r="B105" s="5">
        <f>Data!AE100</f>
        <v>41</v>
      </c>
      <c r="C105" s="5">
        <f>Data!AF100</f>
        <v>7</v>
      </c>
      <c r="D105" s="5">
        <f>Data!AG100</f>
        <v>5513</v>
      </c>
      <c r="E105" s="9">
        <f>Data!AH100</f>
        <v>25.875036667644469</v>
      </c>
      <c r="F105" s="32">
        <f>Data!AI100</f>
        <v>16</v>
      </c>
      <c r="G105" s="32">
        <f>Data!AJ100</f>
        <v>25903</v>
      </c>
      <c r="H105" s="9">
        <f>Data!AK100</f>
        <v>53.188911704312112</v>
      </c>
      <c r="I105" s="32">
        <f>Data!AL100</f>
        <v>5</v>
      </c>
      <c r="J105" s="32">
        <f>Data!AM100</f>
        <v>4012</v>
      </c>
      <c r="K105" s="9">
        <f>Data!AN100</f>
        <v>26.362217659137578</v>
      </c>
      <c r="L105" s="32">
        <f t="shared" si="3"/>
        <v>28</v>
      </c>
      <c r="M105" s="32">
        <f t="shared" si="4"/>
        <v>35428</v>
      </c>
      <c r="N105" s="9">
        <f t="shared" si="5"/>
        <v>41.569961865649752</v>
      </c>
      <c r="O105" s="32">
        <f>Data!AO100</f>
        <v>10</v>
      </c>
      <c r="P105" s="32">
        <f>Data!AP100</f>
        <v>10395</v>
      </c>
      <c r="Q105" s="9">
        <f>Data!AQ100</f>
        <v>34.151950718685832</v>
      </c>
      <c r="R105" s="48" t="str">
        <f>Data!AV100</f>
        <v>Eastern</v>
      </c>
    </row>
    <row r="106" spans="1:18" x14ac:dyDescent="0.2">
      <c r="A106" s="3" t="str">
        <f>Data!A101</f>
        <v>Powhatan</v>
      </c>
      <c r="B106" s="5">
        <f>Data!AE101</f>
        <v>6</v>
      </c>
      <c r="C106" s="5">
        <f>Data!AF101</f>
        <v>1</v>
      </c>
      <c r="D106" s="5">
        <f>Data!AG101</f>
        <v>0</v>
      </c>
      <c r="E106" s="9">
        <f>Data!AH101</f>
        <v>0</v>
      </c>
      <c r="F106" s="32">
        <f>Data!AI101</f>
        <v>0</v>
      </c>
      <c r="G106" s="32">
        <f>Data!AJ101</f>
        <v>0</v>
      </c>
      <c r="H106" s="9">
        <f>Data!AK101</f>
        <v>0</v>
      </c>
      <c r="I106" s="32">
        <f>Data!AL101</f>
        <v>0</v>
      </c>
      <c r="J106" s="32">
        <f>Data!AM101</f>
        <v>0</v>
      </c>
      <c r="K106" s="9">
        <f>Data!AN101</f>
        <v>0</v>
      </c>
      <c r="L106" s="32">
        <f t="shared" si="3"/>
        <v>1</v>
      </c>
      <c r="M106" s="32">
        <f t="shared" si="4"/>
        <v>0</v>
      </c>
      <c r="N106" s="9">
        <f t="shared" si="5"/>
        <v>0</v>
      </c>
      <c r="O106" s="32">
        <f>Data!AO101</f>
        <v>5</v>
      </c>
      <c r="P106" s="32">
        <f>Data!AP101</f>
        <v>9155</v>
      </c>
      <c r="Q106" s="9">
        <f>Data!AQ101</f>
        <v>60.156057494866531</v>
      </c>
      <c r="R106" s="48" t="str">
        <f>Data!AV101</f>
        <v>Central</v>
      </c>
    </row>
    <row r="107" spans="1:18" x14ac:dyDescent="0.2">
      <c r="A107" s="3" t="str">
        <f>Data!A102</f>
        <v>Prince Edward</v>
      </c>
      <c r="B107" s="5">
        <f>Data!AE102</f>
        <v>7</v>
      </c>
      <c r="C107" s="5">
        <f>Data!AF102</f>
        <v>0</v>
      </c>
      <c r="D107" s="5">
        <f>Data!AG102</f>
        <v>0</v>
      </c>
      <c r="E107" s="9">
        <f>Data!AH102</f>
        <v>0</v>
      </c>
      <c r="F107" s="32">
        <f>Data!AI102</f>
        <v>5</v>
      </c>
      <c r="G107" s="32">
        <f>Data!AJ102</f>
        <v>7019</v>
      </c>
      <c r="H107" s="9">
        <f>Data!AK102</f>
        <v>46.120739219712526</v>
      </c>
      <c r="I107" s="32">
        <f>Data!AL102</f>
        <v>1</v>
      </c>
      <c r="J107" s="32">
        <f>Data!AM102</f>
        <v>41</v>
      </c>
      <c r="K107" s="9">
        <f>Data!AN102</f>
        <v>1.3470225872689938</v>
      </c>
      <c r="L107" s="32">
        <f t="shared" si="3"/>
        <v>6</v>
      </c>
      <c r="M107" s="32">
        <f t="shared" si="4"/>
        <v>7060</v>
      </c>
      <c r="N107" s="9">
        <f t="shared" si="5"/>
        <v>38.658453114305274</v>
      </c>
      <c r="O107" s="32">
        <f>Data!AO102</f>
        <v>1</v>
      </c>
      <c r="P107" s="32">
        <f>Data!AP102</f>
        <v>2580</v>
      </c>
      <c r="Q107" s="9">
        <f>Data!AQ102</f>
        <v>84.763860369609858</v>
      </c>
      <c r="R107" s="48" t="str">
        <f>Data!AV102</f>
        <v>Central</v>
      </c>
    </row>
    <row r="108" spans="1:18" x14ac:dyDescent="0.2">
      <c r="A108" s="3" t="str">
        <f>Data!A103</f>
        <v>Prince George</v>
      </c>
      <c r="B108" s="5">
        <f>Data!AE103</f>
        <v>6</v>
      </c>
      <c r="C108" s="5">
        <f>Data!AF103</f>
        <v>0</v>
      </c>
      <c r="D108" s="5">
        <f>Data!AG103</f>
        <v>0</v>
      </c>
      <c r="E108" s="9">
        <f>Data!AH103</f>
        <v>0</v>
      </c>
      <c r="F108" s="32">
        <f>Data!AI103</f>
        <v>5</v>
      </c>
      <c r="G108" s="32">
        <f>Data!AJ103</f>
        <v>3268</v>
      </c>
      <c r="H108" s="9">
        <f>Data!AK103</f>
        <v>21.473511293634498</v>
      </c>
      <c r="I108" s="32">
        <f>Data!AL103</f>
        <v>0</v>
      </c>
      <c r="J108" s="32">
        <f>Data!AM103</f>
        <v>0</v>
      </c>
      <c r="K108" s="9">
        <f>Data!AN103</f>
        <v>0</v>
      </c>
      <c r="L108" s="32">
        <f t="shared" si="3"/>
        <v>5</v>
      </c>
      <c r="M108" s="32">
        <f t="shared" si="4"/>
        <v>3268</v>
      </c>
      <c r="N108" s="9">
        <f t="shared" si="5"/>
        <v>21.473511293634498</v>
      </c>
      <c r="O108" s="32">
        <f>Data!AO103</f>
        <v>1</v>
      </c>
      <c r="P108" s="32">
        <f>Data!AP103</f>
        <v>2515</v>
      </c>
      <c r="Q108" s="9">
        <f>Data!AQ103</f>
        <v>82.628336755646814</v>
      </c>
      <c r="R108" s="48" t="str">
        <f>Data!AV103</f>
        <v>Eastern</v>
      </c>
    </row>
    <row r="109" spans="1:18" x14ac:dyDescent="0.2">
      <c r="A109" s="3" t="str">
        <f>Data!A104</f>
        <v>Prince William</v>
      </c>
      <c r="B109" s="5">
        <f>Data!AE104</f>
        <v>38</v>
      </c>
      <c r="C109" s="5">
        <f>Data!AF104</f>
        <v>7</v>
      </c>
      <c r="D109" s="5">
        <f>Data!AG104</f>
        <v>5035</v>
      </c>
      <c r="E109" s="9">
        <f>Data!AH104</f>
        <v>23.631563508360223</v>
      </c>
      <c r="F109" s="32">
        <f>Data!AI104</f>
        <v>4</v>
      </c>
      <c r="G109" s="32">
        <f>Data!AJ104</f>
        <v>3203</v>
      </c>
      <c r="H109" s="9">
        <f>Data!AK104</f>
        <v>26.308008213552363</v>
      </c>
      <c r="I109" s="32">
        <f>Data!AL104</f>
        <v>2</v>
      </c>
      <c r="J109" s="32">
        <f>Data!AM104</f>
        <v>2218</v>
      </c>
      <c r="K109" s="9">
        <f>Data!AN104</f>
        <v>36.435318275154003</v>
      </c>
      <c r="L109" s="32">
        <f t="shared" si="3"/>
        <v>13</v>
      </c>
      <c r="M109" s="32">
        <f t="shared" si="4"/>
        <v>10456</v>
      </c>
      <c r="N109" s="9">
        <f t="shared" si="5"/>
        <v>26.424893381772229</v>
      </c>
      <c r="O109" s="32">
        <f>Data!AO104</f>
        <v>23</v>
      </c>
      <c r="P109" s="32">
        <f>Data!AP104</f>
        <v>25499</v>
      </c>
      <c r="Q109" s="9">
        <f>Data!AQ104</f>
        <v>36.423890724042494</v>
      </c>
      <c r="R109" s="48" t="str">
        <f>Data!AV104</f>
        <v>Northern</v>
      </c>
    </row>
    <row r="110" spans="1:18" x14ac:dyDescent="0.2">
      <c r="A110" s="3" t="str">
        <f>Data!A105</f>
        <v>Pulaski</v>
      </c>
      <c r="B110" s="5">
        <f>Data!AE105</f>
        <v>60</v>
      </c>
      <c r="C110" s="5">
        <f>Data!AF105</f>
        <v>21</v>
      </c>
      <c r="D110" s="5">
        <f>Data!AG105</f>
        <v>5899</v>
      </c>
      <c r="E110" s="9">
        <f>Data!AH105</f>
        <v>9.2289038818812958</v>
      </c>
      <c r="F110" s="32">
        <f>Data!AI105</f>
        <v>14</v>
      </c>
      <c r="G110" s="32">
        <f>Data!AJ105</f>
        <v>11734</v>
      </c>
      <c r="H110" s="9">
        <f>Data!AK105</f>
        <v>27.536520973892635</v>
      </c>
      <c r="I110" s="32">
        <f>Data!AL105</f>
        <v>14</v>
      </c>
      <c r="J110" s="32">
        <f>Data!AM105</f>
        <v>2501</v>
      </c>
      <c r="K110" s="9">
        <f>Data!AN105</f>
        <v>5.8691698445291873</v>
      </c>
      <c r="L110" s="32">
        <f t="shared" si="3"/>
        <v>49</v>
      </c>
      <c r="M110" s="32">
        <f t="shared" si="4"/>
        <v>20134</v>
      </c>
      <c r="N110" s="9">
        <f t="shared" si="5"/>
        <v>13.499727611783934</v>
      </c>
      <c r="O110" s="32">
        <f>Data!AO105</f>
        <v>8</v>
      </c>
      <c r="P110" s="32">
        <f>Data!AP105</f>
        <v>6007</v>
      </c>
      <c r="Q110" s="9">
        <f>Data!AQ105</f>
        <v>24.669404517453799</v>
      </c>
      <c r="R110" s="48" t="str">
        <f>Data!AV105</f>
        <v>Western</v>
      </c>
    </row>
    <row r="111" spans="1:18" x14ac:dyDescent="0.2">
      <c r="A111" s="3" t="str">
        <f>Data!A106</f>
        <v>Radford</v>
      </c>
      <c r="B111" s="5">
        <f>Data!AE106</f>
        <v>6</v>
      </c>
      <c r="C111" s="5">
        <f>Data!AF106</f>
        <v>4</v>
      </c>
      <c r="D111" s="5">
        <f>Data!AG106</f>
        <v>891</v>
      </c>
      <c r="E111" s="9">
        <f>Data!AH106</f>
        <v>7.3182751540041071</v>
      </c>
      <c r="F111" s="32">
        <f>Data!AI106</f>
        <v>1</v>
      </c>
      <c r="G111" s="32">
        <f>Data!AJ106</f>
        <v>714</v>
      </c>
      <c r="H111" s="9">
        <f>Data!AK106</f>
        <v>23.457905544147845</v>
      </c>
      <c r="I111" s="32">
        <f>Data!AL106</f>
        <v>0</v>
      </c>
      <c r="J111" s="32">
        <f>Data!AM106</f>
        <v>0</v>
      </c>
      <c r="K111" s="9">
        <f>Data!AN106</f>
        <v>0</v>
      </c>
      <c r="L111" s="32">
        <f t="shared" si="3"/>
        <v>5</v>
      </c>
      <c r="M111" s="32">
        <f t="shared" si="4"/>
        <v>1605</v>
      </c>
      <c r="N111" s="9">
        <f t="shared" si="5"/>
        <v>10.546201232032855</v>
      </c>
      <c r="O111" s="32">
        <f>Data!AO106</f>
        <v>1</v>
      </c>
      <c r="P111" s="32">
        <f>Data!AP106</f>
        <v>434</v>
      </c>
      <c r="Q111" s="9">
        <f>Data!AQ106</f>
        <v>14.258726899383984</v>
      </c>
      <c r="R111" s="48" t="str">
        <f>Data!AV106</f>
        <v>Western</v>
      </c>
    </row>
    <row r="112" spans="1:18" x14ac:dyDescent="0.2">
      <c r="A112" s="3" t="str">
        <f>Data!A107</f>
        <v>Rappahannock</v>
      </c>
      <c r="B112" s="5">
        <f>Data!AE107</f>
        <v>10</v>
      </c>
      <c r="C112" s="5">
        <f>Data!AF107</f>
        <v>5</v>
      </c>
      <c r="D112" s="5">
        <f>Data!AG107</f>
        <v>2037</v>
      </c>
      <c r="E112" s="9">
        <f>Data!AH107</f>
        <v>13.384804928131416</v>
      </c>
      <c r="F112" s="32">
        <f>Data!AI107</f>
        <v>0</v>
      </c>
      <c r="G112" s="32">
        <f>Data!AJ107</f>
        <v>0</v>
      </c>
      <c r="H112" s="9">
        <f>Data!AK107</f>
        <v>0</v>
      </c>
      <c r="I112" s="32">
        <f>Data!AL107</f>
        <v>2</v>
      </c>
      <c r="J112" s="32">
        <f>Data!AM107</f>
        <v>360</v>
      </c>
      <c r="K112" s="9">
        <f>Data!AN107</f>
        <v>5.9137577002053385</v>
      </c>
      <c r="L112" s="32">
        <f t="shared" si="3"/>
        <v>7</v>
      </c>
      <c r="M112" s="32">
        <f t="shared" si="4"/>
        <v>2397</v>
      </c>
      <c r="N112" s="9">
        <f t="shared" si="5"/>
        <v>11.250220005866824</v>
      </c>
      <c r="O112" s="32">
        <f>Data!AO107</f>
        <v>3</v>
      </c>
      <c r="P112" s="32">
        <f>Data!AP107</f>
        <v>3884</v>
      </c>
      <c r="Q112" s="9">
        <f>Data!AQ107</f>
        <v>42.535249828884325</v>
      </c>
      <c r="R112" s="48" t="str">
        <f>Data!AV107</f>
        <v>Northern</v>
      </c>
    </row>
    <row r="113" spans="1:18" x14ac:dyDescent="0.2">
      <c r="A113" s="3" t="str">
        <f>Data!A108</f>
        <v>Richmond City</v>
      </c>
      <c r="B113" s="5">
        <f>Data!AE108</f>
        <v>142</v>
      </c>
      <c r="C113" s="5">
        <f>Data!AF108</f>
        <v>40</v>
      </c>
      <c r="D113" s="5">
        <f>Data!AG108</f>
        <v>11810</v>
      </c>
      <c r="E113" s="9">
        <f>Data!AH108</f>
        <v>9.7002053388090346</v>
      </c>
      <c r="F113" s="32">
        <f>Data!AI108</f>
        <v>33</v>
      </c>
      <c r="G113" s="32">
        <f>Data!AJ108</f>
        <v>36011</v>
      </c>
      <c r="H113" s="9">
        <f>Data!AK108</f>
        <v>35.851907161968761</v>
      </c>
      <c r="I113" s="32">
        <f>Data!AL108</f>
        <v>19</v>
      </c>
      <c r="J113" s="32">
        <f>Data!AM108</f>
        <v>4851</v>
      </c>
      <c r="K113" s="9">
        <f>Data!AN108</f>
        <v>8.3881984221333621</v>
      </c>
      <c r="L113" s="32">
        <f t="shared" si="3"/>
        <v>92</v>
      </c>
      <c r="M113" s="32">
        <f t="shared" si="4"/>
        <v>52672</v>
      </c>
      <c r="N113" s="9">
        <f t="shared" si="5"/>
        <v>18.809749129542006</v>
      </c>
      <c r="O113" s="32">
        <f>Data!AO108</f>
        <v>39</v>
      </c>
      <c r="P113" s="32">
        <f>Data!AP108</f>
        <v>41856</v>
      </c>
      <c r="Q113" s="9">
        <f>Data!AQ108</f>
        <v>35.260148475754228</v>
      </c>
      <c r="R113" s="48" t="str">
        <f>Data!AV108</f>
        <v>Central</v>
      </c>
    </row>
    <row r="114" spans="1:18" x14ac:dyDescent="0.2">
      <c r="A114" s="3" t="str">
        <f>Data!A109</f>
        <v>Richmond County</v>
      </c>
      <c r="B114" s="5">
        <f>Data!AE109</f>
        <v>3</v>
      </c>
      <c r="C114" s="5">
        <f>Data!AF109</f>
        <v>1</v>
      </c>
      <c r="D114" s="5">
        <f>Data!AG109</f>
        <v>2129</v>
      </c>
      <c r="E114" s="9">
        <f>Data!AH109</f>
        <v>69.946611909650926</v>
      </c>
      <c r="F114" s="32">
        <f>Data!AI109</f>
        <v>2</v>
      </c>
      <c r="G114" s="32">
        <f>Data!AJ109</f>
        <v>4905</v>
      </c>
      <c r="H114" s="9">
        <f>Data!AK109</f>
        <v>80.57494866529774</v>
      </c>
      <c r="I114" s="32">
        <f>Data!AL109</f>
        <v>0</v>
      </c>
      <c r="J114" s="32">
        <f>Data!AM109</f>
        <v>0</v>
      </c>
      <c r="K114" s="9">
        <f>Data!AN109</f>
        <v>0</v>
      </c>
      <c r="L114" s="32">
        <f t="shared" si="3"/>
        <v>3</v>
      </c>
      <c r="M114" s="32">
        <f t="shared" si="4"/>
        <v>7034</v>
      </c>
      <c r="N114" s="9">
        <f t="shared" si="5"/>
        <v>77.032169746748792</v>
      </c>
      <c r="O114" s="32">
        <f>Data!AO109</f>
        <v>0</v>
      </c>
      <c r="P114" s="32">
        <f>Data!AP109</f>
        <v>0</v>
      </c>
      <c r="Q114" s="9">
        <f>Data!AQ109</f>
        <v>0</v>
      </c>
      <c r="R114" s="48" t="str">
        <f>Data!AV109</f>
        <v>Central</v>
      </c>
    </row>
    <row r="115" spans="1:18" x14ac:dyDescent="0.2">
      <c r="A115" s="3" t="str">
        <f>Data!A110</f>
        <v>Roanoke City</v>
      </c>
      <c r="B115" s="5">
        <f>Data!AE110</f>
        <v>126</v>
      </c>
      <c r="C115" s="5">
        <f>Data!AF110</f>
        <v>27</v>
      </c>
      <c r="D115" s="5">
        <f>Data!AG110</f>
        <v>13097</v>
      </c>
      <c r="E115" s="9">
        <f>Data!AH110</f>
        <v>15.936725226252946</v>
      </c>
      <c r="F115" s="32">
        <f>Data!AI110</f>
        <v>56</v>
      </c>
      <c r="G115" s="32">
        <f>Data!AJ110</f>
        <v>45846</v>
      </c>
      <c r="H115" s="9">
        <f>Data!AK110</f>
        <v>26.897037254326783</v>
      </c>
      <c r="I115" s="32">
        <f>Data!AL110</f>
        <v>18</v>
      </c>
      <c r="J115" s="32">
        <f>Data!AM110</f>
        <v>5301</v>
      </c>
      <c r="K115" s="9">
        <f>Data!AN110</f>
        <v>9.6755646817248468</v>
      </c>
      <c r="L115" s="32">
        <f t="shared" si="3"/>
        <v>101</v>
      </c>
      <c r="M115" s="32">
        <f t="shared" si="4"/>
        <v>64244</v>
      </c>
      <c r="N115" s="9">
        <f t="shared" si="5"/>
        <v>20.897879521011649</v>
      </c>
      <c r="O115" s="32">
        <f>Data!AO110</f>
        <v>24</v>
      </c>
      <c r="P115" s="32">
        <f>Data!AP110</f>
        <v>32935</v>
      </c>
      <c r="Q115" s="9">
        <f>Data!AQ110</f>
        <v>45.08555783709788</v>
      </c>
      <c r="R115" s="48" t="str">
        <f>Data!AV110</f>
        <v>Piedmont</v>
      </c>
    </row>
    <row r="116" spans="1:18" x14ac:dyDescent="0.2">
      <c r="A116" s="3" t="str">
        <f>Data!A111</f>
        <v>Roanoke County</v>
      </c>
      <c r="B116" s="5">
        <f>Data!AE111</f>
        <v>33</v>
      </c>
      <c r="C116" s="5">
        <f>Data!AF111</f>
        <v>11</v>
      </c>
      <c r="D116" s="5">
        <f>Data!AG111</f>
        <v>4043</v>
      </c>
      <c r="E116" s="9">
        <f>Data!AH111</f>
        <v>12.075415344409185</v>
      </c>
      <c r="F116" s="32">
        <f>Data!AI111</f>
        <v>11</v>
      </c>
      <c r="G116" s="32">
        <f>Data!AJ111</f>
        <v>13286</v>
      </c>
      <c r="H116" s="9">
        <f>Data!AK111</f>
        <v>39.681911517640465</v>
      </c>
      <c r="I116" s="32">
        <f>Data!AL111</f>
        <v>2</v>
      </c>
      <c r="J116" s="32">
        <f>Data!AM111</f>
        <v>57</v>
      </c>
      <c r="K116" s="9">
        <f>Data!AN111</f>
        <v>0.93634496919917864</v>
      </c>
      <c r="L116" s="32">
        <f t="shared" si="3"/>
        <v>24</v>
      </c>
      <c r="M116" s="32">
        <f t="shared" si="4"/>
        <v>17386</v>
      </c>
      <c r="N116" s="9">
        <f t="shared" si="5"/>
        <v>23.800136892539356</v>
      </c>
      <c r="O116" s="32">
        <f>Data!AO111</f>
        <v>9</v>
      </c>
      <c r="P116" s="32">
        <f>Data!AP111</f>
        <v>1459</v>
      </c>
      <c r="Q116" s="9">
        <f>Data!AQ111</f>
        <v>5.3260323979009812</v>
      </c>
      <c r="R116" s="48" t="str">
        <f>Data!AV111</f>
        <v>Piedmont</v>
      </c>
    </row>
    <row r="117" spans="1:18" x14ac:dyDescent="0.2">
      <c r="A117" s="3" t="str">
        <f>Data!A112</f>
        <v>Rockbridge</v>
      </c>
      <c r="B117" s="5">
        <f>Data!AE112</f>
        <v>18</v>
      </c>
      <c r="C117" s="5">
        <f>Data!AF112</f>
        <v>8</v>
      </c>
      <c r="D117" s="5">
        <f>Data!AG112</f>
        <v>2123</v>
      </c>
      <c r="E117" s="9">
        <f>Data!AH112</f>
        <v>8.7186858316221763</v>
      </c>
      <c r="F117" s="32">
        <f>Data!AI112</f>
        <v>0</v>
      </c>
      <c r="G117" s="32">
        <f>Data!AJ112</f>
        <v>0</v>
      </c>
      <c r="H117" s="9">
        <f>Data!AK112</f>
        <v>0</v>
      </c>
      <c r="I117" s="32">
        <f>Data!AL112</f>
        <v>5</v>
      </c>
      <c r="J117" s="32">
        <f>Data!AM112</f>
        <v>3085</v>
      </c>
      <c r="K117" s="9">
        <f>Data!AN112</f>
        <v>20.271047227926079</v>
      </c>
      <c r="L117" s="32">
        <f t="shared" si="3"/>
        <v>13</v>
      </c>
      <c r="M117" s="32">
        <f t="shared" si="4"/>
        <v>5208</v>
      </c>
      <c r="N117" s="9">
        <f t="shared" si="5"/>
        <v>13.161901753277524</v>
      </c>
      <c r="O117" s="32">
        <f>Data!AO112</f>
        <v>3</v>
      </c>
      <c r="P117" s="32">
        <f>Data!AP112</f>
        <v>1389</v>
      </c>
      <c r="Q117" s="9">
        <f>Data!AQ112</f>
        <v>15.211498973305956</v>
      </c>
      <c r="R117" s="48" t="str">
        <f>Data!AV112</f>
        <v>Piedmont</v>
      </c>
    </row>
    <row r="118" spans="1:18" x14ac:dyDescent="0.2">
      <c r="A118" s="3" t="str">
        <f>Data!A113</f>
        <v>Rockingham</v>
      </c>
      <c r="B118" s="5">
        <f>Data!AE113</f>
        <v>87</v>
      </c>
      <c r="C118" s="5">
        <f>Data!AF113</f>
        <v>18</v>
      </c>
      <c r="D118" s="5">
        <f>Data!AG113</f>
        <v>9321</v>
      </c>
      <c r="E118" s="9">
        <f>Data!AH113</f>
        <v>17.013004791238878</v>
      </c>
      <c r="F118" s="32">
        <f>Data!AI113</f>
        <v>25</v>
      </c>
      <c r="G118" s="32">
        <f>Data!AJ113</f>
        <v>18633</v>
      </c>
      <c r="H118" s="9">
        <f>Data!AK113</f>
        <v>24.486899383983573</v>
      </c>
      <c r="I118" s="32">
        <f>Data!AL113</f>
        <v>14</v>
      </c>
      <c r="J118" s="32">
        <f>Data!AM113</f>
        <v>8992</v>
      </c>
      <c r="K118" s="9">
        <f>Data!AN113</f>
        <v>21.101789381050164</v>
      </c>
      <c r="L118" s="32">
        <f t="shared" si="3"/>
        <v>57</v>
      </c>
      <c r="M118" s="32">
        <f t="shared" si="4"/>
        <v>36946</v>
      </c>
      <c r="N118" s="9">
        <f t="shared" si="5"/>
        <v>21.295291617133181</v>
      </c>
      <c r="O118" s="32">
        <f>Data!AO113</f>
        <v>26</v>
      </c>
      <c r="P118" s="32">
        <f>Data!AP113</f>
        <v>20228</v>
      </c>
      <c r="Q118" s="9">
        <f>Data!AQ113</f>
        <v>25.560574948665298</v>
      </c>
      <c r="R118" s="48" t="str">
        <f>Data!AV113</f>
        <v>Northern</v>
      </c>
    </row>
    <row r="119" spans="1:18" x14ac:dyDescent="0.2">
      <c r="A119" s="3" t="str">
        <f>Data!A114</f>
        <v>Russell</v>
      </c>
      <c r="B119" s="5">
        <f>Data!AE114</f>
        <v>30</v>
      </c>
      <c r="C119" s="5">
        <f>Data!AF114</f>
        <v>11</v>
      </c>
      <c r="D119" s="5">
        <f>Data!AG114</f>
        <v>3513</v>
      </c>
      <c r="E119" s="9">
        <f>Data!AH114</f>
        <v>10.492439798394624</v>
      </c>
      <c r="F119" s="32">
        <f>Data!AI114</f>
        <v>4</v>
      </c>
      <c r="G119" s="32">
        <f>Data!AJ114</f>
        <v>3399</v>
      </c>
      <c r="H119" s="9">
        <f>Data!AK114</f>
        <v>27.917864476386036</v>
      </c>
      <c r="I119" s="32">
        <f>Data!AL114</f>
        <v>9</v>
      </c>
      <c r="J119" s="32">
        <f>Data!AM114</f>
        <v>1598</v>
      </c>
      <c r="K119" s="9">
        <f>Data!AN114</f>
        <v>5.8334474104494634</v>
      </c>
      <c r="L119" s="32">
        <f t="shared" si="3"/>
        <v>24</v>
      </c>
      <c r="M119" s="32">
        <f t="shared" si="4"/>
        <v>8510</v>
      </c>
      <c r="N119" s="9">
        <f t="shared" si="5"/>
        <v>11.64955509924709</v>
      </c>
      <c r="O119" s="32">
        <f>Data!AO114</f>
        <v>5</v>
      </c>
      <c r="P119" s="32">
        <f>Data!AP114</f>
        <v>3033</v>
      </c>
      <c r="Q119" s="9">
        <f>Data!AQ114</f>
        <v>19.929363449691994</v>
      </c>
      <c r="R119" s="48" t="str">
        <f>Data!AV114</f>
        <v>Western</v>
      </c>
    </row>
    <row r="120" spans="1:18" x14ac:dyDescent="0.2">
      <c r="A120" s="3" t="str">
        <f>Data!A115</f>
        <v>Salem</v>
      </c>
      <c r="B120" s="5">
        <f>Data!AE115</f>
        <v>0</v>
      </c>
      <c r="C120" s="5">
        <f>Data!AF115</f>
        <v>0</v>
      </c>
      <c r="D120" s="5">
        <f>Data!AG115</f>
        <v>0</v>
      </c>
      <c r="E120" s="9">
        <f>Data!AH115</f>
        <v>0</v>
      </c>
      <c r="F120" s="32">
        <f>Data!AI115</f>
        <v>0</v>
      </c>
      <c r="G120" s="32">
        <f>Data!AJ115</f>
        <v>0</v>
      </c>
      <c r="H120" s="9">
        <f>Data!AK115</f>
        <v>0</v>
      </c>
      <c r="I120" s="32">
        <f>Data!AL115</f>
        <v>0</v>
      </c>
      <c r="J120" s="32">
        <f>Data!AM115</f>
        <v>0</v>
      </c>
      <c r="K120" s="9">
        <f>Data!AN115</f>
        <v>0</v>
      </c>
      <c r="L120" s="32">
        <f t="shared" si="3"/>
        <v>0</v>
      </c>
      <c r="M120" s="32">
        <f t="shared" si="4"/>
        <v>0</v>
      </c>
      <c r="N120" s="9">
        <f t="shared" si="5"/>
        <v>0</v>
      </c>
      <c r="O120" s="32">
        <f>Data!AO115</f>
        <v>0</v>
      </c>
      <c r="P120" s="32">
        <f>Data!AP115</f>
        <v>0</v>
      </c>
      <c r="Q120" s="9">
        <f>Data!AQ115</f>
        <v>0</v>
      </c>
      <c r="R120" s="48" t="str">
        <f>Data!AV115</f>
        <v>Piedmont</v>
      </c>
    </row>
    <row r="121" spans="1:18" x14ac:dyDescent="0.2">
      <c r="A121" s="3" t="str">
        <f>Data!A116</f>
        <v>Scott</v>
      </c>
      <c r="B121" s="5">
        <f>Data!AE116</f>
        <v>31</v>
      </c>
      <c r="C121" s="5">
        <f>Data!AF116</f>
        <v>4</v>
      </c>
      <c r="D121" s="5">
        <f>Data!AG116</f>
        <v>1808</v>
      </c>
      <c r="E121" s="9">
        <f>Data!AH116</f>
        <v>14.850102669404517</v>
      </c>
      <c r="F121" s="32">
        <f>Data!AI116</f>
        <v>11</v>
      </c>
      <c r="G121" s="32">
        <f>Data!AJ116</f>
        <v>8145</v>
      </c>
      <c r="H121" s="9">
        <f>Data!AK116</f>
        <v>24.327048721299235</v>
      </c>
      <c r="I121" s="32">
        <f>Data!AL116</f>
        <v>10</v>
      </c>
      <c r="J121" s="32">
        <f>Data!AM116</f>
        <v>833</v>
      </c>
      <c r="K121" s="9">
        <f>Data!AN116</f>
        <v>2.7367556468172483</v>
      </c>
      <c r="L121" s="32">
        <f t="shared" si="3"/>
        <v>25</v>
      </c>
      <c r="M121" s="32">
        <f t="shared" si="4"/>
        <v>10786</v>
      </c>
      <c r="N121" s="9">
        <f t="shared" si="5"/>
        <v>14.174620123203285</v>
      </c>
      <c r="O121" s="32">
        <f>Data!AO116</f>
        <v>4</v>
      </c>
      <c r="P121" s="32">
        <f>Data!AP116</f>
        <v>5980</v>
      </c>
      <c r="Q121" s="9">
        <f>Data!AQ116</f>
        <v>49.117043121149898</v>
      </c>
      <c r="R121" s="48" t="str">
        <f>Data!AV116</f>
        <v>Western</v>
      </c>
    </row>
    <row r="122" spans="1:18" x14ac:dyDescent="0.2">
      <c r="A122" s="3" t="str">
        <f>Data!A117</f>
        <v>Shenandoah</v>
      </c>
      <c r="B122" s="5">
        <f>Data!AE117</f>
        <v>11</v>
      </c>
      <c r="C122" s="5">
        <f>Data!AF117</f>
        <v>8</v>
      </c>
      <c r="D122" s="5">
        <f>Data!AG117</f>
        <v>2445</v>
      </c>
      <c r="E122" s="9">
        <f>Data!AH117</f>
        <v>10.041067761806982</v>
      </c>
      <c r="F122" s="32">
        <f>Data!AI117</f>
        <v>0</v>
      </c>
      <c r="G122" s="32">
        <f>Data!AJ117</f>
        <v>0</v>
      </c>
      <c r="H122" s="9">
        <f>Data!AK117</f>
        <v>0</v>
      </c>
      <c r="I122" s="32">
        <f>Data!AL117</f>
        <v>2</v>
      </c>
      <c r="J122" s="32">
        <f>Data!AM117</f>
        <v>112</v>
      </c>
      <c r="K122" s="9">
        <f>Data!AN117</f>
        <v>1.839835728952772</v>
      </c>
      <c r="L122" s="32">
        <f t="shared" si="3"/>
        <v>10</v>
      </c>
      <c r="M122" s="32">
        <f t="shared" si="4"/>
        <v>2557</v>
      </c>
      <c r="N122" s="9">
        <f t="shared" si="5"/>
        <v>8.4008213552361397</v>
      </c>
      <c r="O122" s="32">
        <f>Data!AO117</f>
        <v>1</v>
      </c>
      <c r="P122" s="32">
        <f>Data!AP117</f>
        <v>1632</v>
      </c>
      <c r="Q122" s="9">
        <f>Data!AQ117</f>
        <v>53.618069815195071</v>
      </c>
      <c r="R122" s="48" t="str">
        <f>Data!AV117</f>
        <v>Northern</v>
      </c>
    </row>
    <row r="123" spans="1:18" x14ac:dyDescent="0.2">
      <c r="A123" s="3" t="str">
        <f>Data!A118</f>
        <v>Smyth</v>
      </c>
      <c r="B123" s="5">
        <f>Data!AE118</f>
        <v>20</v>
      </c>
      <c r="C123" s="5">
        <f>Data!AF118</f>
        <v>10</v>
      </c>
      <c r="D123" s="5">
        <f>Data!AG118</f>
        <v>4135</v>
      </c>
      <c r="E123" s="9">
        <f>Data!AH118</f>
        <v>13.585215605749486</v>
      </c>
      <c r="F123" s="32">
        <f>Data!AI118</f>
        <v>1</v>
      </c>
      <c r="G123" s="32">
        <f>Data!AJ118</f>
        <v>1693</v>
      </c>
      <c r="H123" s="9">
        <f>Data!AK118</f>
        <v>55.622176591375769</v>
      </c>
      <c r="I123" s="32">
        <f>Data!AL118</f>
        <v>5</v>
      </c>
      <c r="J123" s="32">
        <f>Data!AM118</f>
        <v>1102</v>
      </c>
      <c r="K123" s="9">
        <f>Data!AN118</f>
        <v>7.2410677618069821</v>
      </c>
      <c r="L123" s="32">
        <f t="shared" si="3"/>
        <v>16</v>
      </c>
      <c r="M123" s="32">
        <f t="shared" si="4"/>
        <v>6930</v>
      </c>
      <c r="N123" s="9">
        <f t="shared" si="5"/>
        <v>14.229979466119097</v>
      </c>
      <c r="O123" s="32">
        <f>Data!AO118</f>
        <v>4</v>
      </c>
      <c r="P123" s="32">
        <f>Data!AP118</f>
        <v>5330</v>
      </c>
      <c r="Q123" s="9">
        <f>Data!AQ118</f>
        <v>43.7782340862423</v>
      </c>
      <c r="R123" s="48" t="str">
        <f>Data!AV118</f>
        <v>Western</v>
      </c>
    </row>
    <row r="124" spans="1:18" x14ac:dyDescent="0.2">
      <c r="A124" s="3" t="str">
        <f>Data!A119</f>
        <v>Southampton</v>
      </c>
      <c r="B124" s="5">
        <f>Data!AE119</f>
        <v>3</v>
      </c>
      <c r="C124" s="5">
        <f>Data!AF119</f>
        <v>2</v>
      </c>
      <c r="D124" s="5">
        <f>Data!AG119</f>
        <v>556</v>
      </c>
      <c r="E124" s="9">
        <f>Data!AH119</f>
        <v>9.1334702258726903</v>
      </c>
      <c r="F124" s="32">
        <f>Data!AI119</f>
        <v>0</v>
      </c>
      <c r="G124" s="32">
        <f>Data!AJ119</f>
        <v>0</v>
      </c>
      <c r="H124" s="9">
        <f>Data!AK119</f>
        <v>0</v>
      </c>
      <c r="I124" s="32">
        <f>Data!AL119</f>
        <v>0</v>
      </c>
      <c r="J124" s="32">
        <f>Data!AM119</f>
        <v>0</v>
      </c>
      <c r="K124" s="9">
        <f>Data!AN119</f>
        <v>0</v>
      </c>
      <c r="L124" s="32">
        <f t="shared" si="3"/>
        <v>2</v>
      </c>
      <c r="M124" s="32">
        <f t="shared" si="4"/>
        <v>556</v>
      </c>
      <c r="N124" s="9">
        <f t="shared" si="5"/>
        <v>9.1334702258726903</v>
      </c>
      <c r="O124" s="32">
        <f>Data!AO119</f>
        <v>1</v>
      </c>
      <c r="P124" s="32">
        <f>Data!AP119</f>
        <v>722</v>
      </c>
      <c r="Q124" s="9">
        <f>Data!AQ119</f>
        <v>23.720739219712527</v>
      </c>
      <c r="R124" s="48" t="str">
        <f>Data!AV119</f>
        <v>Eastern</v>
      </c>
    </row>
    <row r="125" spans="1:18" x14ac:dyDescent="0.2">
      <c r="A125" s="3" t="str">
        <f>Data!A120</f>
        <v>Spotsylvania</v>
      </c>
      <c r="B125" s="5">
        <f>Data!AE120</f>
        <v>90</v>
      </c>
      <c r="C125" s="5">
        <f>Data!AF120</f>
        <v>31</v>
      </c>
      <c r="D125" s="5">
        <f>Data!AG120</f>
        <v>7419</v>
      </c>
      <c r="E125" s="9">
        <f>Data!AH120</f>
        <v>7.8627541895740869</v>
      </c>
      <c r="F125" s="32">
        <f>Data!AI120</f>
        <v>22</v>
      </c>
      <c r="G125" s="32">
        <f>Data!AJ120</f>
        <v>16185</v>
      </c>
      <c r="H125" s="9">
        <f>Data!AK120</f>
        <v>24.170244539854394</v>
      </c>
      <c r="I125" s="32">
        <f>Data!AL120</f>
        <v>20</v>
      </c>
      <c r="J125" s="32">
        <f>Data!AM120</f>
        <v>4738</v>
      </c>
      <c r="K125" s="9">
        <f>Data!AN120</f>
        <v>7.7831622176591377</v>
      </c>
      <c r="L125" s="32">
        <f t="shared" si="3"/>
        <v>73</v>
      </c>
      <c r="M125" s="32">
        <f t="shared" si="4"/>
        <v>28342</v>
      </c>
      <c r="N125" s="9">
        <f t="shared" si="5"/>
        <v>12.755534302832551</v>
      </c>
      <c r="O125" s="32">
        <f>Data!AO120</f>
        <v>14</v>
      </c>
      <c r="P125" s="32">
        <f>Data!AP120</f>
        <v>19237</v>
      </c>
      <c r="Q125" s="9">
        <f>Data!AQ120</f>
        <v>45.144030507480203</v>
      </c>
      <c r="R125" s="48" t="str">
        <f>Data!AV120</f>
        <v>Northern</v>
      </c>
    </row>
    <row r="126" spans="1:18" x14ac:dyDescent="0.2">
      <c r="A126" s="3" t="str">
        <f>Data!A121</f>
        <v>Stafford</v>
      </c>
      <c r="B126" s="5">
        <f>Data!AE121</f>
        <v>37</v>
      </c>
      <c r="C126" s="5">
        <f>Data!AF121</f>
        <v>17</v>
      </c>
      <c r="D126" s="5">
        <f>Data!AG121</f>
        <v>4691</v>
      </c>
      <c r="E126" s="9">
        <f>Data!AH121</f>
        <v>9.0658292064258976</v>
      </c>
      <c r="F126" s="32">
        <f>Data!AI121</f>
        <v>10</v>
      </c>
      <c r="G126" s="32">
        <f>Data!AJ121</f>
        <v>8391</v>
      </c>
      <c r="H126" s="9">
        <f>Data!AK121</f>
        <v>27.567967145790554</v>
      </c>
      <c r="I126" s="32">
        <f>Data!AL121</f>
        <v>6</v>
      </c>
      <c r="J126" s="32">
        <f>Data!AM121</f>
        <v>1336</v>
      </c>
      <c r="K126" s="9">
        <f>Data!AN121</f>
        <v>7.3155373032169742</v>
      </c>
      <c r="L126" s="32">
        <f t="shared" si="3"/>
        <v>33</v>
      </c>
      <c r="M126" s="32">
        <f t="shared" si="4"/>
        <v>14418</v>
      </c>
      <c r="N126" s="9">
        <f t="shared" si="5"/>
        <v>14.354302781407505</v>
      </c>
      <c r="O126" s="32">
        <f>Data!AO121</f>
        <v>4</v>
      </c>
      <c r="P126" s="32">
        <f>Data!AP121</f>
        <v>3555</v>
      </c>
      <c r="Q126" s="9">
        <f>Data!AQ121</f>
        <v>29.199178644763862</v>
      </c>
      <c r="R126" s="48" t="str">
        <f>Data!AV121</f>
        <v>Northern</v>
      </c>
    </row>
    <row r="127" spans="1:18" x14ac:dyDescent="0.2">
      <c r="A127" s="3" t="str">
        <f>Data!A122</f>
        <v>Staunton</v>
      </c>
      <c r="B127" s="5">
        <f>Data!AE122</f>
        <v>70</v>
      </c>
      <c r="C127" s="5">
        <f>Data!AF122</f>
        <v>17</v>
      </c>
      <c r="D127" s="5">
        <f>Data!AG122</f>
        <v>8361</v>
      </c>
      <c r="E127" s="9">
        <f>Data!AH122</f>
        <v>16.158473245561058</v>
      </c>
      <c r="F127" s="32">
        <f>Data!AI122</f>
        <v>30</v>
      </c>
      <c r="G127" s="32">
        <f>Data!AJ122</f>
        <v>33394</v>
      </c>
      <c r="H127" s="9">
        <f>Data!AK122</f>
        <v>36.571115674195759</v>
      </c>
      <c r="I127" s="32">
        <f>Data!AL122</f>
        <v>6</v>
      </c>
      <c r="J127" s="32">
        <f>Data!AM122</f>
        <v>2444</v>
      </c>
      <c r="K127" s="9">
        <f>Data!AN122</f>
        <v>13.382614647501711</v>
      </c>
      <c r="L127" s="32">
        <f t="shared" si="3"/>
        <v>53</v>
      </c>
      <c r="M127" s="32">
        <f t="shared" si="4"/>
        <v>44199</v>
      </c>
      <c r="N127" s="9">
        <f t="shared" si="5"/>
        <v>27.398551005385301</v>
      </c>
      <c r="O127" s="32">
        <f>Data!AO122</f>
        <v>16</v>
      </c>
      <c r="P127" s="32">
        <f>Data!AP122</f>
        <v>8900</v>
      </c>
      <c r="Q127" s="9">
        <f>Data!AQ122</f>
        <v>18.275154004106778</v>
      </c>
      <c r="R127" s="48" t="str">
        <f>Data!AV122</f>
        <v>Piedmont</v>
      </c>
    </row>
    <row r="128" spans="1:18" x14ac:dyDescent="0.2">
      <c r="A128" s="3" t="str">
        <f>Data!A123</f>
        <v>Suffolk</v>
      </c>
      <c r="B128" s="5">
        <f>Data!AE123</f>
        <v>15</v>
      </c>
      <c r="C128" s="5">
        <f>Data!AF123</f>
        <v>3</v>
      </c>
      <c r="D128" s="5">
        <f>Data!AG123</f>
        <v>877</v>
      </c>
      <c r="E128" s="9">
        <f>Data!AH123</f>
        <v>9.6043805612594113</v>
      </c>
      <c r="F128" s="32">
        <f>Data!AI123</f>
        <v>0</v>
      </c>
      <c r="G128" s="32">
        <f>Data!AJ123</f>
        <v>0</v>
      </c>
      <c r="H128" s="9">
        <f>Data!AK123</f>
        <v>0</v>
      </c>
      <c r="I128" s="32">
        <f>Data!AL123</f>
        <v>7</v>
      </c>
      <c r="J128" s="32">
        <f>Data!AM123</f>
        <v>1086</v>
      </c>
      <c r="K128" s="9">
        <f>Data!AN123</f>
        <v>5.0970959225579344</v>
      </c>
      <c r="L128" s="32">
        <f t="shared" si="3"/>
        <v>10</v>
      </c>
      <c r="M128" s="32">
        <f t="shared" si="4"/>
        <v>1963</v>
      </c>
      <c r="N128" s="9">
        <f t="shared" si="5"/>
        <v>6.4492813141683785</v>
      </c>
      <c r="O128" s="32">
        <f>Data!AO123</f>
        <v>3</v>
      </c>
      <c r="P128" s="32">
        <f>Data!AP123</f>
        <v>3335</v>
      </c>
      <c r="Q128" s="9">
        <f>Data!AQ123</f>
        <v>36.522929500342237</v>
      </c>
      <c r="R128" s="48" t="str">
        <f>Data!AV123</f>
        <v>Eastern</v>
      </c>
    </row>
    <row r="129" spans="1:18" x14ac:dyDescent="0.2">
      <c r="A129" s="3" t="str">
        <f>Data!A124</f>
        <v>Surry</v>
      </c>
      <c r="B129" s="5">
        <f>Data!AE124</f>
        <v>0</v>
      </c>
      <c r="C129" s="5">
        <f>Data!AF124</f>
        <v>0</v>
      </c>
      <c r="D129" s="5">
        <f>Data!AG124</f>
        <v>0</v>
      </c>
      <c r="E129" s="9">
        <f>Data!AH124</f>
        <v>0</v>
      </c>
      <c r="F129" s="32">
        <f>Data!AI124</f>
        <v>0</v>
      </c>
      <c r="G129" s="32">
        <f>Data!AJ124</f>
        <v>0</v>
      </c>
      <c r="H129" s="9">
        <f>Data!AK124</f>
        <v>0</v>
      </c>
      <c r="I129" s="32">
        <f>Data!AL124</f>
        <v>0</v>
      </c>
      <c r="J129" s="32">
        <f>Data!AM124</f>
        <v>0</v>
      </c>
      <c r="K129" s="9">
        <f>Data!AN124</f>
        <v>0</v>
      </c>
      <c r="L129" s="32">
        <f t="shared" si="3"/>
        <v>0</v>
      </c>
      <c r="M129" s="32">
        <f t="shared" si="4"/>
        <v>0</v>
      </c>
      <c r="N129" s="9">
        <f t="shared" si="5"/>
        <v>0</v>
      </c>
      <c r="O129" s="32">
        <f>Data!AO124</f>
        <v>0</v>
      </c>
      <c r="P129" s="32">
        <f>Data!AP124</f>
        <v>0</v>
      </c>
      <c r="Q129" s="9">
        <f>Data!AQ124</f>
        <v>0</v>
      </c>
      <c r="R129" s="48" t="str">
        <f>Data!AV124</f>
        <v>Eastern</v>
      </c>
    </row>
    <row r="130" spans="1:18" x14ac:dyDescent="0.2">
      <c r="A130" s="3" t="str">
        <f>Data!A125</f>
        <v>Sussex</v>
      </c>
      <c r="B130" s="5">
        <f>Data!AE125</f>
        <v>1</v>
      </c>
      <c r="C130" s="5">
        <f>Data!AF125</f>
        <v>0</v>
      </c>
      <c r="D130" s="5">
        <f>Data!AG125</f>
        <v>0</v>
      </c>
      <c r="E130" s="9">
        <f>Data!AH125</f>
        <v>0</v>
      </c>
      <c r="F130" s="32">
        <f>Data!AI125</f>
        <v>0</v>
      </c>
      <c r="G130" s="32">
        <f>Data!AJ125</f>
        <v>0</v>
      </c>
      <c r="H130" s="9">
        <f>Data!AK125</f>
        <v>0</v>
      </c>
      <c r="I130" s="32">
        <f>Data!AL125</f>
        <v>1</v>
      </c>
      <c r="J130" s="32">
        <f>Data!AM125</f>
        <v>23</v>
      </c>
      <c r="K130" s="9">
        <f>Data!AN125</f>
        <v>0.75564681724845995</v>
      </c>
      <c r="L130" s="32">
        <f t="shared" si="3"/>
        <v>1</v>
      </c>
      <c r="M130" s="32">
        <f t="shared" si="4"/>
        <v>23</v>
      </c>
      <c r="N130" s="9">
        <f t="shared" si="5"/>
        <v>0.75564681724845995</v>
      </c>
      <c r="O130" s="32">
        <f>Data!AO125</f>
        <v>0</v>
      </c>
      <c r="P130" s="32">
        <f>Data!AP125</f>
        <v>0</v>
      </c>
      <c r="Q130" s="9">
        <f>Data!AQ125</f>
        <v>0</v>
      </c>
      <c r="R130" s="48" t="str">
        <f>Data!AV125</f>
        <v>Eastern</v>
      </c>
    </row>
    <row r="131" spans="1:18" x14ac:dyDescent="0.2">
      <c r="A131" s="3" t="str">
        <f>Data!A126</f>
        <v>Tazewell</v>
      </c>
      <c r="B131" s="5">
        <f>Data!AE126</f>
        <v>35</v>
      </c>
      <c r="C131" s="5">
        <f>Data!AF126</f>
        <v>16</v>
      </c>
      <c r="D131" s="5">
        <f>Data!AG126</f>
        <v>6347</v>
      </c>
      <c r="E131" s="9">
        <f>Data!AH126</f>
        <v>13.032854209445585</v>
      </c>
      <c r="F131" s="32">
        <f>Data!AI126</f>
        <v>14</v>
      </c>
      <c r="G131" s="32">
        <f>Data!AJ126</f>
        <v>9287</v>
      </c>
      <c r="H131" s="9">
        <f>Data!AK126</f>
        <v>21.794074508653566</v>
      </c>
      <c r="I131" s="32">
        <f>Data!AL126</f>
        <v>1</v>
      </c>
      <c r="J131" s="32">
        <f>Data!AM126</f>
        <v>65</v>
      </c>
      <c r="K131" s="9">
        <f>Data!AN126</f>
        <v>2.1355236139630391</v>
      </c>
      <c r="L131" s="32">
        <f t="shared" si="3"/>
        <v>31</v>
      </c>
      <c r="M131" s="32">
        <f t="shared" si="4"/>
        <v>15699</v>
      </c>
      <c r="N131" s="9">
        <f t="shared" si="5"/>
        <v>16.638007551169107</v>
      </c>
      <c r="O131" s="32">
        <f>Data!AO126</f>
        <v>4</v>
      </c>
      <c r="P131" s="32">
        <f>Data!AP126</f>
        <v>1555</v>
      </c>
      <c r="Q131" s="9">
        <f>Data!AQ126</f>
        <v>12.772073921971252</v>
      </c>
      <c r="R131" s="48" t="str">
        <f>Data!AV126</f>
        <v>Western</v>
      </c>
    </row>
    <row r="132" spans="1:18" x14ac:dyDescent="0.2">
      <c r="A132" s="3" t="str">
        <f>Data!A127</f>
        <v>Virginia Beach</v>
      </c>
      <c r="B132" s="5">
        <f>Data!AE127</f>
        <v>122</v>
      </c>
      <c r="C132" s="5">
        <f>Data!AF127</f>
        <v>39</v>
      </c>
      <c r="D132" s="5">
        <f>Data!AG127</f>
        <v>16632</v>
      </c>
      <c r="E132" s="9">
        <f>Data!AH127</f>
        <v>14.011056705101879</v>
      </c>
      <c r="F132" s="32">
        <f>Data!AI127</f>
        <v>30</v>
      </c>
      <c r="G132" s="32">
        <f>Data!AJ127</f>
        <v>29984</v>
      </c>
      <c r="H132" s="9">
        <f>Data!AK127</f>
        <v>32.836687200547573</v>
      </c>
      <c r="I132" s="32">
        <f>Data!AL127</f>
        <v>26</v>
      </c>
      <c r="J132" s="32">
        <f>Data!AM127</f>
        <v>13206</v>
      </c>
      <c r="K132" s="9">
        <f>Data!AN127</f>
        <v>16.687411151476859</v>
      </c>
      <c r="L132" s="32">
        <f t="shared" si="3"/>
        <v>95</v>
      </c>
      <c r="M132" s="32">
        <f t="shared" si="4"/>
        <v>59822</v>
      </c>
      <c r="N132" s="9">
        <f t="shared" si="5"/>
        <v>20.68846860477683</v>
      </c>
      <c r="O132" s="32">
        <f>Data!AO127</f>
        <v>24</v>
      </c>
      <c r="P132" s="32">
        <f>Data!AP127</f>
        <v>29268</v>
      </c>
      <c r="Q132" s="9">
        <f>Data!AQ127</f>
        <v>40.06570841889117</v>
      </c>
      <c r="R132" s="48" t="str">
        <f>Data!AV127</f>
        <v>Eastern</v>
      </c>
    </row>
    <row r="133" spans="1:18" x14ac:dyDescent="0.2">
      <c r="A133" s="3" t="str">
        <f>Data!A128</f>
        <v>Warren</v>
      </c>
      <c r="B133" s="5">
        <f>Data!AE128</f>
        <v>6</v>
      </c>
      <c r="C133" s="5">
        <f>Data!AF128</f>
        <v>4</v>
      </c>
      <c r="D133" s="5">
        <f>Data!AG128</f>
        <v>2105</v>
      </c>
      <c r="E133" s="9">
        <f>Data!AH128</f>
        <v>17.289527720739219</v>
      </c>
      <c r="F133" s="32">
        <f>Data!AI128</f>
        <v>1</v>
      </c>
      <c r="G133" s="32">
        <f>Data!AJ128</f>
        <v>703</v>
      </c>
      <c r="H133" s="9">
        <f>Data!AK128</f>
        <v>23.096509240246405</v>
      </c>
      <c r="I133" s="32">
        <f>Data!AL128</f>
        <v>1</v>
      </c>
      <c r="J133" s="32">
        <f>Data!AM128</f>
        <v>323</v>
      </c>
      <c r="K133" s="9">
        <f>Data!AN128</f>
        <v>10.611909650924025</v>
      </c>
      <c r="L133" s="32">
        <f t="shared" si="3"/>
        <v>6</v>
      </c>
      <c r="M133" s="32">
        <f t="shared" si="4"/>
        <v>3131</v>
      </c>
      <c r="N133" s="9">
        <f t="shared" si="5"/>
        <v>17.14442162902122</v>
      </c>
      <c r="O133" s="32">
        <f>Data!AO128</f>
        <v>0</v>
      </c>
      <c r="P133" s="32">
        <f>Data!AP128</f>
        <v>0</v>
      </c>
      <c r="Q133" s="9">
        <f>Data!AQ128</f>
        <v>0</v>
      </c>
      <c r="R133" s="48" t="str">
        <f>Data!AV128</f>
        <v>Northern</v>
      </c>
    </row>
    <row r="134" spans="1:18" x14ac:dyDescent="0.2">
      <c r="A134" s="3" t="str">
        <f>Data!A129</f>
        <v>Washington</v>
      </c>
      <c r="B134" s="5">
        <f>Data!AE129</f>
        <v>24</v>
      </c>
      <c r="C134" s="5">
        <f>Data!AF129</f>
        <v>5</v>
      </c>
      <c r="D134" s="5">
        <f>Data!AG129</f>
        <v>3614</v>
      </c>
      <c r="E134" s="9">
        <f>Data!AH129</f>
        <v>23.747022587268994</v>
      </c>
      <c r="F134" s="32">
        <f>Data!AI129</f>
        <v>5</v>
      </c>
      <c r="G134" s="32">
        <f>Data!AJ129</f>
        <v>5930</v>
      </c>
      <c r="H134" s="9">
        <f>Data!AK129</f>
        <v>38.965092402464066</v>
      </c>
      <c r="I134" s="32">
        <f>Data!AL129</f>
        <v>8</v>
      </c>
      <c r="J134" s="32">
        <f>Data!AM129</f>
        <v>4980</v>
      </c>
      <c r="K134" s="9">
        <f>Data!AN129</f>
        <v>20.451745379876797</v>
      </c>
      <c r="L134" s="32">
        <f t="shared" si="3"/>
        <v>18</v>
      </c>
      <c r="M134" s="32">
        <f t="shared" si="4"/>
        <v>14524</v>
      </c>
      <c r="N134" s="9">
        <f t="shared" si="5"/>
        <v>26.509696554871095</v>
      </c>
      <c r="O134" s="32">
        <f>Data!AO129</f>
        <v>6</v>
      </c>
      <c r="P134" s="32">
        <f>Data!AP129</f>
        <v>5455</v>
      </c>
      <c r="Q134" s="9">
        <f>Data!AQ129</f>
        <v>29.869952087611225</v>
      </c>
      <c r="R134" s="48" t="str">
        <f>Data!AV129</f>
        <v>Western</v>
      </c>
    </row>
    <row r="135" spans="1:18" x14ac:dyDescent="0.2">
      <c r="A135" s="3" t="str">
        <f>Data!A130</f>
        <v>Waynesboro</v>
      </c>
      <c r="B135" s="5">
        <f>Data!AE130</f>
        <v>0</v>
      </c>
      <c r="C135" s="5">
        <f>Data!AF130</f>
        <v>0</v>
      </c>
      <c r="D135" s="5">
        <f>Data!AG130</f>
        <v>0</v>
      </c>
      <c r="E135" s="9">
        <f>Data!AH130</f>
        <v>0</v>
      </c>
      <c r="F135" s="32">
        <f>Data!AI130</f>
        <v>0</v>
      </c>
      <c r="G135" s="32">
        <f>Data!AJ130</f>
        <v>0</v>
      </c>
      <c r="H135" s="9">
        <f>Data!AK130</f>
        <v>0</v>
      </c>
      <c r="I135" s="32">
        <f>Data!AL130</f>
        <v>0</v>
      </c>
      <c r="J135" s="32">
        <f>Data!AM130</f>
        <v>0</v>
      </c>
      <c r="K135" s="9">
        <f>Data!AN130</f>
        <v>0</v>
      </c>
      <c r="L135" s="32">
        <f t="shared" si="3"/>
        <v>0</v>
      </c>
      <c r="M135" s="32">
        <f t="shared" si="4"/>
        <v>0</v>
      </c>
      <c r="N135" s="9">
        <f t="shared" si="5"/>
        <v>0</v>
      </c>
      <c r="O135" s="32">
        <f>Data!AO130</f>
        <v>0</v>
      </c>
      <c r="P135" s="32">
        <f>Data!AP130</f>
        <v>0</v>
      </c>
      <c r="Q135" s="9">
        <f>Data!AQ130</f>
        <v>0</v>
      </c>
      <c r="R135" s="48" t="str">
        <f>Data!AV130</f>
        <v>Piedmont</v>
      </c>
    </row>
    <row r="136" spans="1:18" x14ac:dyDescent="0.2">
      <c r="A136" s="3" t="str">
        <f>Data!A131</f>
        <v>Westmoreland</v>
      </c>
      <c r="B136" s="5">
        <f>Data!AE131</f>
        <v>4</v>
      </c>
      <c r="C136" s="5">
        <f>Data!AF131</f>
        <v>2</v>
      </c>
      <c r="D136" s="5">
        <f>Data!AG131</f>
        <v>992</v>
      </c>
      <c r="E136" s="9">
        <f>Data!AH131</f>
        <v>16.295687885010267</v>
      </c>
      <c r="F136" s="32">
        <f>Data!AI131</f>
        <v>1</v>
      </c>
      <c r="G136" s="32">
        <f>Data!AJ131</f>
        <v>945</v>
      </c>
      <c r="H136" s="9">
        <f>Data!AK131</f>
        <v>31.04722792607803</v>
      </c>
      <c r="I136" s="32">
        <f>Data!AL131</f>
        <v>0</v>
      </c>
      <c r="J136" s="32">
        <f>Data!AM131</f>
        <v>0</v>
      </c>
      <c r="K136" s="9">
        <f>Data!AN131</f>
        <v>0</v>
      </c>
      <c r="L136" s="32">
        <f t="shared" ref="L136:L142" si="6">I136+F136+C136</f>
        <v>3</v>
      </c>
      <c r="M136" s="32">
        <f t="shared" ref="M136:M142" si="7">J136+G136+D136</f>
        <v>1937</v>
      </c>
      <c r="N136" s="9">
        <f t="shared" ref="N136:N141" si="8">IF(L136=0,0,(M136/L136)/30.4375)</f>
        <v>21.212867898699521</v>
      </c>
      <c r="O136" s="32">
        <f>Data!AO131</f>
        <v>0</v>
      </c>
      <c r="P136" s="32">
        <f>Data!AP131</f>
        <v>0</v>
      </c>
      <c r="Q136" s="9">
        <f>Data!AQ131</f>
        <v>0</v>
      </c>
      <c r="R136" s="48" t="str">
        <f>Data!AV131</f>
        <v>Central</v>
      </c>
    </row>
    <row r="137" spans="1:18" x14ac:dyDescent="0.2">
      <c r="A137" s="3" t="str">
        <f>Data!A132</f>
        <v>Williamsburg</v>
      </c>
      <c r="B137" s="5">
        <f>Data!AE132</f>
        <v>1</v>
      </c>
      <c r="C137" s="5">
        <f>Data!AF132</f>
        <v>0</v>
      </c>
      <c r="D137" s="5">
        <f>Data!AG132</f>
        <v>0</v>
      </c>
      <c r="E137" s="9">
        <f>Data!AH132</f>
        <v>0</v>
      </c>
      <c r="F137" s="32">
        <f>Data!AI132</f>
        <v>0</v>
      </c>
      <c r="G137" s="32">
        <f>Data!AJ132</f>
        <v>0</v>
      </c>
      <c r="H137" s="9">
        <f>Data!AK132</f>
        <v>0</v>
      </c>
      <c r="I137" s="32">
        <f>Data!AL132</f>
        <v>0</v>
      </c>
      <c r="J137" s="32">
        <f>Data!AM132</f>
        <v>0</v>
      </c>
      <c r="K137" s="9">
        <f>Data!AN132</f>
        <v>0</v>
      </c>
      <c r="L137" s="32">
        <f t="shared" si="6"/>
        <v>0</v>
      </c>
      <c r="M137" s="32">
        <f t="shared" si="7"/>
        <v>0</v>
      </c>
      <c r="N137" s="9">
        <f t="shared" si="8"/>
        <v>0</v>
      </c>
      <c r="O137" s="32">
        <f>Data!AO132</f>
        <v>1</v>
      </c>
      <c r="P137" s="32">
        <f>Data!AP132</f>
        <v>192</v>
      </c>
      <c r="Q137" s="9">
        <f>Data!AQ132</f>
        <v>6.3080082135523616</v>
      </c>
      <c r="R137" s="48" t="str">
        <f>Data!AV132</f>
        <v>Eastern</v>
      </c>
    </row>
    <row r="138" spans="1:18" x14ac:dyDescent="0.2">
      <c r="A138" s="3" t="str">
        <f>Data!A133</f>
        <v>Winchester</v>
      </c>
      <c r="B138" s="5">
        <f>Data!AE133</f>
        <v>35</v>
      </c>
      <c r="C138" s="5">
        <f>Data!AF133</f>
        <v>24</v>
      </c>
      <c r="D138" s="5">
        <f>Data!AG133</f>
        <v>8886</v>
      </c>
      <c r="E138" s="9">
        <f>Data!AH133</f>
        <v>12.164271047227926</v>
      </c>
      <c r="F138" s="32">
        <f>Data!AI133</f>
        <v>3</v>
      </c>
      <c r="G138" s="32">
        <f>Data!AJ133</f>
        <v>2999</v>
      </c>
      <c r="H138" s="9">
        <f>Data!AK133</f>
        <v>32.843258042436688</v>
      </c>
      <c r="I138" s="32">
        <f>Data!AL133</f>
        <v>4</v>
      </c>
      <c r="J138" s="32">
        <f>Data!AM133</f>
        <v>2136</v>
      </c>
      <c r="K138" s="9">
        <f>Data!AN133</f>
        <v>17.544147843942504</v>
      </c>
      <c r="L138" s="32">
        <f t="shared" si="6"/>
        <v>31</v>
      </c>
      <c r="M138" s="32">
        <f t="shared" si="7"/>
        <v>14021</v>
      </c>
      <c r="N138" s="9">
        <f t="shared" si="8"/>
        <v>14.859640988275817</v>
      </c>
      <c r="O138" s="32">
        <f>Data!AO133</f>
        <v>3</v>
      </c>
      <c r="P138" s="32">
        <f>Data!AP133</f>
        <v>3025</v>
      </c>
      <c r="Q138" s="9">
        <f>Data!AQ133</f>
        <v>33.12799452429843</v>
      </c>
      <c r="R138" s="48" t="str">
        <f>Data!AV133</f>
        <v>Northern</v>
      </c>
    </row>
    <row r="139" spans="1:18" x14ac:dyDescent="0.2">
      <c r="A139" s="3" t="str">
        <f>Data!A134</f>
        <v>Wise</v>
      </c>
      <c r="B139" s="5">
        <f>Data!AE134</f>
        <v>72</v>
      </c>
      <c r="C139" s="5">
        <f>Data!AF134</f>
        <v>17</v>
      </c>
      <c r="D139" s="5">
        <f>Data!AG134</f>
        <v>4455</v>
      </c>
      <c r="E139" s="9">
        <f>Data!AH134</f>
        <v>8.6097354752989492</v>
      </c>
      <c r="F139" s="32">
        <f>Data!AI134</f>
        <v>31</v>
      </c>
      <c r="G139" s="32">
        <f>Data!AJ134</f>
        <v>40283</v>
      </c>
      <c r="H139" s="9">
        <f>Data!AK134</f>
        <v>42.692455454726108</v>
      </c>
      <c r="I139" s="32">
        <f>Data!AL134</f>
        <v>16</v>
      </c>
      <c r="J139" s="32">
        <f>Data!AM134</f>
        <v>3315</v>
      </c>
      <c r="K139" s="9">
        <f>Data!AN134</f>
        <v>6.806981519507187</v>
      </c>
      <c r="L139" s="32">
        <f t="shared" si="6"/>
        <v>64</v>
      </c>
      <c r="M139" s="32">
        <f t="shared" si="7"/>
        <v>48053</v>
      </c>
      <c r="N139" s="9">
        <f t="shared" si="8"/>
        <v>24.667864476386036</v>
      </c>
      <c r="O139" s="32">
        <f>Data!AO134</f>
        <v>7</v>
      </c>
      <c r="P139" s="32">
        <f>Data!AP134</f>
        <v>9175</v>
      </c>
      <c r="Q139" s="9">
        <f>Data!AQ134</f>
        <v>43.062481666177767</v>
      </c>
      <c r="R139" s="48" t="str">
        <f>Data!AV134</f>
        <v>Western</v>
      </c>
    </row>
    <row r="140" spans="1:18" x14ac:dyDescent="0.2">
      <c r="A140" s="3" t="str">
        <f>Data!A135</f>
        <v>Wythe</v>
      </c>
      <c r="B140" s="5">
        <f>Data!AE135</f>
        <v>21</v>
      </c>
      <c r="C140" s="5">
        <f>Data!AF135</f>
        <v>6</v>
      </c>
      <c r="D140" s="5">
        <f>Data!AG135</f>
        <v>4226</v>
      </c>
      <c r="E140" s="9">
        <f>Data!AH135</f>
        <v>23.140314852840522</v>
      </c>
      <c r="F140" s="32">
        <f>Data!AI135</f>
        <v>9</v>
      </c>
      <c r="G140" s="32">
        <f>Data!AJ135</f>
        <v>6225</v>
      </c>
      <c r="H140" s="9">
        <f>Data!AK135</f>
        <v>22.72416153319644</v>
      </c>
      <c r="I140" s="32">
        <f>Data!AL135</f>
        <v>3</v>
      </c>
      <c r="J140" s="32">
        <f>Data!AM135</f>
        <v>534</v>
      </c>
      <c r="K140" s="9">
        <f>Data!AN135</f>
        <v>5.848049281314168</v>
      </c>
      <c r="L140" s="32">
        <f t="shared" si="6"/>
        <v>18</v>
      </c>
      <c r="M140" s="32">
        <f t="shared" si="7"/>
        <v>10985</v>
      </c>
      <c r="N140" s="9">
        <f t="shared" si="8"/>
        <v>20.050193931097425</v>
      </c>
      <c r="O140" s="32">
        <f>Data!AO135</f>
        <v>3</v>
      </c>
      <c r="P140" s="32">
        <f>Data!AP135</f>
        <v>1746</v>
      </c>
      <c r="Q140" s="9">
        <f>Data!AQ135</f>
        <v>19.121149897330596</v>
      </c>
      <c r="R140" s="48" t="str">
        <f>Data!AV135</f>
        <v>Western</v>
      </c>
    </row>
    <row r="141" spans="1:18" ht="13.5" thickBot="1" x14ac:dyDescent="0.25">
      <c r="A141" s="17" t="str">
        <f>Data!A136</f>
        <v>York</v>
      </c>
      <c r="B141" s="18">
        <f>Data!AE136</f>
        <v>8</v>
      </c>
      <c r="C141" s="18">
        <f>Data!AF136</f>
        <v>0</v>
      </c>
      <c r="D141" s="18">
        <f>Data!AG136</f>
        <v>0</v>
      </c>
      <c r="E141" s="26">
        <f>Data!AH136</f>
        <v>0</v>
      </c>
      <c r="F141" s="33">
        <f>Data!AI136</f>
        <v>2</v>
      </c>
      <c r="G141" s="33">
        <f>Data!AJ136</f>
        <v>1512</v>
      </c>
      <c r="H141" s="26">
        <f>Data!AK136</f>
        <v>24.837782340862422</v>
      </c>
      <c r="I141" s="33">
        <f>Data!AL136</f>
        <v>1</v>
      </c>
      <c r="J141" s="33">
        <f>Data!AM136</f>
        <v>60</v>
      </c>
      <c r="K141" s="26">
        <f>Data!AN136</f>
        <v>1.9712525667351128</v>
      </c>
      <c r="L141" s="33">
        <f t="shared" si="6"/>
        <v>3</v>
      </c>
      <c r="M141" s="33">
        <f t="shared" si="7"/>
        <v>1572</v>
      </c>
      <c r="N141" s="26">
        <f t="shared" si="8"/>
        <v>17.215605749486652</v>
      </c>
      <c r="O141" s="33">
        <f>Data!AO136</f>
        <v>5</v>
      </c>
      <c r="P141" s="33">
        <f>Data!AP136</f>
        <v>6793</v>
      </c>
      <c r="Q141" s="26">
        <f>Data!AQ136</f>
        <v>44.63572895277207</v>
      </c>
      <c r="R141" s="48" t="str">
        <f>Data!AV136</f>
        <v>Eastern</v>
      </c>
    </row>
    <row r="142" spans="1:18" ht="13.5" thickBot="1" x14ac:dyDescent="0.25">
      <c r="A142" s="20" t="s">
        <v>162</v>
      </c>
      <c r="B142" s="21">
        <f>SUM(B7:B141)</f>
        <v>2752</v>
      </c>
      <c r="C142" s="21">
        <f>SUM(C7:C141)</f>
        <v>796</v>
      </c>
      <c r="D142" s="21">
        <f>SUM(D7:D141)</f>
        <v>302765</v>
      </c>
      <c r="E142" s="28">
        <f>D142/C142/30.4375</f>
        <v>12.496362717076142</v>
      </c>
      <c r="F142" s="34">
        <f t="shared" ref="F142:P142" si="9">SUM(F7:F141)</f>
        <v>769</v>
      </c>
      <c r="G142" s="34">
        <f t="shared" si="9"/>
        <v>764735</v>
      </c>
      <c r="H142" s="28">
        <f>G142/F142/30.4375</f>
        <v>32.671994616865554</v>
      </c>
      <c r="I142" s="34">
        <f t="shared" si="9"/>
        <v>493</v>
      </c>
      <c r="J142" s="34">
        <f t="shared" si="9"/>
        <v>158109</v>
      </c>
      <c r="K142" s="28">
        <f>J142/I142/30.4375</f>
        <v>10.53660487065321</v>
      </c>
      <c r="L142" s="34">
        <f t="shared" si="6"/>
        <v>2058</v>
      </c>
      <c r="M142" s="34">
        <f t="shared" si="7"/>
        <v>1225609</v>
      </c>
      <c r="N142" s="28">
        <f>M142/L142/30.4375</f>
        <v>19.565799214963192</v>
      </c>
      <c r="O142" s="34">
        <f t="shared" si="9"/>
        <v>591</v>
      </c>
      <c r="P142" s="34">
        <f t="shared" si="9"/>
        <v>573844</v>
      </c>
      <c r="Q142" s="28">
        <f>P142/O142/30.4375</f>
        <v>31.900492326721494</v>
      </c>
      <c r="R142" s="10"/>
    </row>
    <row r="143" spans="1:18" x14ac:dyDescent="0.2">
      <c r="A143" s="11"/>
      <c r="B143" s="11"/>
      <c r="C143" s="11"/>
      <c r="D143" s="11"/>
      <c r="E143" s="30"/>
      <c r="F143" s="35"/>
      <c r="G143" s="35"/>
      <c r="H143" s="30"/>
      <c r="I143" s="35"/>
      <c r="J143" s="35"/>
      <c r="K143" s="30"/>
      <c r="L143" s="35"/>
      <c r="M143" s="35"/>
      <c r="N143" s="30"/>
      <c r="O143" s="35"/>
      <c r="P143" s="35"/>
      <c r="Q143" s="30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24.85546875" bestFit="1" customWidth="1"/>
    <col min="6" max="6" width="19.42578125" bestFit="1" customWidth="1"/>
    <col min="7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5" max="15" width="16.2851562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18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1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25.5" x14ac:dyDescent="0.2">
      <c r="A1" s="46" t="s">
        <v>0</v>
      </c>
      <c r="B1" s="45" t="s">
        <v>1</v>
      </c>
      <c r="C1" s="45" t="s">
        <v>2</v>
      </c>
      <c r="D1" s="45" t="s">
        <v>3</v>
      </c>
      <c r="E1" s="45" t="s">
        <v>232</v>
      </c>
      <c r="F1" s="45" t="s">
        <v>233</v>
      </c>
      <c r="G1" s="45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5" t="s">
        <v>10</v>
      </c>
      <c r="N1" s="45" t="s">
        <v>11</v>
      </c>
      <c r="O1" s="45" t="s">
        <v>234</v>
      </c>
      <c r="P1" s="45" t="s">
        <v>12</v>
      </c>
      <c r="Q1" s="45" t="s">
        <v>13</v>
      </c>
      <c r="R1" s="45" t="s">
        <v>14</v>
      </c>
      <c r="S1" s="45" t="s">
        <v>15</v>
      </c>
      <c r="T1" s="45" t="s">
        <v>16</v>
      </c>
      <c r="U1" s="45" t="s">
        <v>17</v>
      </c>
      <c r="V1" s="45" t="s">
        <v>18</v>
      </c>
      <c r="W1" s="45" t="s">
        <v>19</v>
      </c>
      <c r="X1" s="45" t="s">
        <v>175</v>
      </c>
      <c r="Y1" s="45" t="s">
        <v>176</v>
      </c>
      <c r="Z1" s="45" t="s">
        <v>235</v>
      </c>
      <c r="AA1" s="45" t="s">
        <v>177</v>
      </c>
      <c r="AB1" s="45" t="s">
        <v>196</v>
      </c>
      <c r="AC1" s="45" t="s">
        <v>197</v>
      </c>
      <c r="AD1" s="45" t="s">
        <v>198</v>
      </c>
      <c r="AE1" s="45" t="s">
        <v>199</v>
      </c>
      <c r="AF1" s="45" t="s">
        <v>200</v>
      </c>
      <c r="AG1" s="45" t="s">
        <v>201</v>
      </c>
      <c r="AH1" s="45" t="s">
        <v>202</v>
      </c>
      <c r="AI1" s="45" t="s">
        <v>203</v>
      </c>
      <c r="AJ1" s="45" t="s">
        <v>204</v>
      </c>
      <c r="AK1" s="45" t="s">
        <v>205</v>
      </c>
      <c r="AL1" s="45" t="s">
        <v>206</v>
      </c>
      <c r="AM1" s="45" t="s">
        <v>207</v>
      </c>
      <c r="AN1" s="45" t="s">
        <v>208</v>
      </c>
      <c r="AO1" s="45" t="s">
        <v>209</v>
      </c>
      <c r="AP1" s="45" t="s">
        <v>210</v>
      </c>
      <c r="AQ1" s="45" t="s">
        <v>211</v>
      </c>
      <c r="AR1" s="45" t="s">
        <v>236</v>
      </c>
      <c r="AS1" s="45" t="s">
        <v>237</v>
      </c>
      <c r="AT1" s="45" t="s">
        <v>155</v>
      </c>
      <c r="AU1" s="45" t="s">
        <v>156</v>
      </c>
      <c r="AV1" s="45" t="s">
        <v>245</v>
      </c>
      <c r="AW1" s="44"/>
      <c r="AX1" s="44"/>
      <c r="AY1" s="44"/>
      <c r="AZ1" s="44"/>
    </row>
    <row r="2" spans="1:52" x14ac:dyDescent="0.2">
      <c r="A2" s="47" t="s">
        <v>20</v>
      </c>
      <c r="B2" s="3">
        <v>13</v>
      </c>
      <c r="C2" s="3">
        <v>12</v>
      </c>
      <c r="D2" s="3">
        <v>0</v>
      </c>
      <c r="E2" s="3">
        <v>12</v>
      </c>
      <c r="F2" s="3"/>
      <c r="G2" s="3">
        <v>0</v>
      </c>
      <c r="H2" s="3">
        <v>1</v>
      </c>
      <c r="I2" s="3">
        <v>1</v>
      </c>
      <c r="J2" s="3">
        <v>180</v>
      </c>
      <c r="K2" s="3">
        <v>5.9137577002053385</v>
      </c>
      <c r="L2" s="3">
        <v>5</v>
      </c>
      <c r="M2" s="3">
        <v>2</v>
      </c>
      <c r="N2" s="3">
        <v>2</v>
      </c>
      <c r="O2" s="3"/>
      <c r="P2" s="3"/>
      <c r="Q2" s="3">
        <v>2</v>
      </c>
      <c r="R2" s="3">
        <v>5</v>
      </c>
      <c r="S2" s="3"/>
      <c r="T2" s="3"/>
      <c r="U2" s="3"/>
      <c r="V2" s="3"/>
      <c r="W2" s="3"/>
      <c r="X2" s="3"/>
      <c r="Y2" s="3">
        <v>0</v>
      </c>
      <c r="Z2" s="3">
        <v>1</v>
      </c>
      <c r="AA2" s="3"/>
      <c r="AB2" s="3">
        <v>13</v>
      </c>
      <c r="AC2" s="3">
        <v>10374</v>
      </c>
      <c r="AD2" s="3">
        <v>26.217659137577002</v>
      </c>
      <c r="AE2" s="3">
        <v>5</v>
      </c>
      <c r="AF2" s="3">
        <v>2</v>
      </c>
      <c r="AG2" s="3">
        <v>507</v>
      </c>
      <c r="AH2" s="3">
        <v>8.3285420944558517</v>
      </c>
      <c r="AI2" s="3">
        <v>2</v>
      </c>
      <c r="AJ2" s="3">
        <v>1839</v>
      </c>
      <c r="AK2" s="3">
        <v>30.209445585215605</v>
      </c>
      <c r="AL2" s="3">
        <v>1</v>
      </c>
      <c r="AM2" s="3">
        <v>75</v>
      </c>
      <c r="AN2" s="3">
        <v>2.4640657084188913</v>
      </c>
      <c r="AO2" s="3">
        <v>0</v>
      </c>
      <c r="AP2" s="3">
        <v>0</v>
      </c>
      <c r="AQ2" s="3">
        <v>0</v>
      </c>
      <c r="AR2" s="3"/>
      <c r="AS2" s="3"/>
      <c r="AT2" s="48">
        <v>43191</v>
      </c>
      <c r="AU2" s="48">
        <v>43555</v>
      </c>
      <c r="AV2" s="48" t="s">
        <v>250</v>
      </c>
      <c r="AW2" s="3"/>
      <c r="AX2" s="3"/>
      <c r="AY2" s="3"/>
      <c r="AZ2" s="3"/>
    </row>
    <row r="3" spans="1:52" x14ac:dyDescent="0.2">
      <c r="A3" s="47" t="s">
        <v>21</v>
      </c>
      <c r="B3" s="3">
        <v>97</v>
      </c>
      <c r="C3" s="3">
        <v>86</v>
      </c>
      <c r="D3" s="3">
        <v>5</v>
      </c>
      <c r="E3" s="3">
        <v>47</v>
      </c>
      <c r="F3" s="3">
        <v>38</v>
      </c>
      <c r="G3" s="3">
        <v>6</v>
      </c>
      <c r="H3" s="3">
        <v>8</v>
      </c>
      <c r="I3" s="3">
        <v>8</v>
      </c>
      <c r="J3" s="3">
        <v>6283</v>
      </c>
      <c r="K3" s="3">
        <v>25.802874743326488</v>
      </c>
      <c r="L3" s="3">
        <v>41</v>
      </c>
      <c r="M3" s="3">
        <v>9</v>
      </c>
      <c r="N3" s="3">
        <v>5</v>
      </c>
      <c r="O3" s="3"/>
      <c r="P3" s="3">
        <v>8</v>
      </c>
      <c r="Q3" s="3">
        <v>16</v>
      </c>
      <c r="R3" s="3">
        <v>25</v>
      </c>
      <c r="S3" s="3"/>
      <c r="T3" s="3">
        <v>36</v>
      </c>
      <c r="U3" s="3"/>
      <c r="V3" s="3"/>
      <c r="W3" s="3"/>
      <c r="X3" s="3"/>
      <c r="Y3" s="3">
        <v>0</v>
      </c>
      <c r="Z3" s="3">
        <v>2</v>
      </c>
      <c r="AA3" s="3">
        <v>1</v>
      </c>
      <c r="AB3" s="3">
        <v>96</v>
      </c>
      <c r="AC3" s="3">
        <v>54854</v>
      </c>
      <c r="AD3" s="3">
        <v>18.772758384668037</v>
      </c>
      <c r="AE3" s="3">
        <v>25</v>
      </c>
      <c r="AF3" s="3">
        <v>9</v>
      </c>
      <c r="AG3" s="3">
        <v>2956</v>
      </c>
      <c r="AH3" s="3">
        <v>10.790782569016656</v>
      </c>
      <c r="AI3" s="3">
        <v>5</v>
      </c>
      <c r="AJ3" s="3">
        <v>5584</v>
      </c>
      <c r="AK3" s="3">
        <v>36.691581108829567</v>
      </c>
      <c r="AL3" s="3">
        <v>2</v>
      </c>
      <c r="AM3" s="3">
        <v>423</v>
      </c>
      <c r="AN3" s="3">
        <v>6.9486652977412735</v>
      </c>
      <c r="AO3" s="3">
        <v>8</v>
      </c>
      <c r="AP3" s="3">
        <v>9521</v>
      </c>
      <c r="AQ3" s="3">
        <v>39.100616016427104</v>
      </c>
      <c r="AR3" s="3">
        <v>1</v>
      </c>
      <c r="AS3" s="3">
        <v>1</v>
      </c>
      <c r="AT3" s="48">
        <v>43191</v>
      </c>
      <c r="AU3" s="48">
        <v>43555</v>
      </c>
      <c r="AV3" s="48" t="s">
        <v>247</v>
      </c>
      <c r="AW3" s="3"/>
      <c r="AX3" s="3"/>
      <c r="AY3" s="3"/>
      <c r="AZ3" s="3"/>
    </row>
    <row r="4" spans="1:52" x14ac:dyDescent="0.2">
      <c r="A4" s="47" t="s">
        <v>22</v>
      </c>
      <c r="B4" s="3">
        <v>93</v>
      </c>
      <c r="C4" s="3">
        <v>80</v>
      </c>
      <c r="D4" s="3">
        <v>3</v>
      </c>
      <c r="E4" s="3">
        <v>67</v>
      </c>
      <c r="F4" s="3">
        <v>14</v>
      </c>
      <c r="G4" s="3">
        <v>9</v>
      </c>
      <c r="H4" s="3">
        <v>5</v>
      </c>
      <c r="I4" s="3">
        <v>5</v>
      </c>
      <c r="J4" s="3">
        <v>5522</v>
      </c>
      <c r="K4" s="3">
        <v>36.284188911704312</v>
      </c>
      <c r="L4" s="3">
        <v>26</v>
      </c>
      <c r="M4" s="3">
        <v>11</v>
      </c>
      <c r="N4" s="3">
        <v>19</v>
      </c>
      <c r="O4" s="3"/>
      <c r="P4" s="3">
        <v>9</v>
      </c>
      <c r="Q4" s="3">
        <v>21</v>
      </c>
      <c r="R4" s="3">
        <v>40</v>
      </c>
      <c r="S4" s="3">
        <v>671</v>
      </c>
      <c r="T4" s="3"/>
      <c r="U4" s="3">
        <v>771</v>
      </c>
      <c r="V4" s="3"/>
      <c r="W4" s="3">
        <v>1107</v>
      </c>
      <c r="X4" s="3"/>
      <c r="Y4" s="3">
        <v>0</v>
      </c>
      <c r="Z4" s="3">
        <v>1</v>
      </c>
      <c r="AA4" s="3"/>
      <c r="AB4" s="3">
        <v>89</v>
      </c>
      <c r="AC4" s="3">
        <v>69903</v>
      </c>
      <c r="AD4" s="3">
        <v>25.804582054772396</v>
      </c>
      <c r="AE4" s="3">
        <v>40</v>
      </c>
      <c r="AF4" s="3">
        <v>11</v>
      </c>
      <c r="AG4" s="3">
        <v>6774</v>
      </c>
      <c r="AH4" s="3">
        <v>20.232219525854024</v>
      </c>
      <c r="AI4" s="3">
        <v>19</v>
      </c>
      <c r="AJ4" s="3">
        <v>19352</v>
      </c>
      <c r="AK4" s="3">
        <v>33.462876904787635</v>
      </c>
      <c r="AL4" s="3">
        <v>1</v>
      </c>
      <c r="AM4" s="3">
        <v>12</v>
      </c>
      <c r="AN4" s="3">
        <v>0.3942505133470226</v>
      </c>
      <c r="AO4" s="3">
        <v>9</v>
      </c>
      <c r="AP4" s="3">
        <v>6989</v>
      </c>
      <c r="AQ4" s="3">
        <v>25.513118868355008</v>
      </c>
      <c r="AR4" s="3">
        <v>3</v>
      </c>
      <c r="AS4" s="3">
        <v>1</v>
      </c>
      <c r="AT4" s="48">
        <v>43191</v>
      </c>
      <c r="AU4" s="48">
        <v>43555</v>
      </c>
      <c r="AV4" s="48" t="s">
        <v>246</v>
      </c>
      <c r="AW4" s="3"/>
      <c r="AX4" s="3"/>
      <c r="AY4" s="3"/>
      <c r="AZ4" s="3"/>
    </row>
    <row r="5" spans="1:52" x14ac:dyDescent="0.2">
      <c r="A5" s="47" t="s">
        <v>23</v>
      </c>
      <c r="B5" s="3">
        <v>21</v>
      </c>
      <c r="C5" s="3">
        <v>16</v>
      </c>
      <c r="D5" s="3">
        <v>0</v>
      </c>
      <c r="E5" s="3">
        <v>11</v>
      </c>
      <c r="F5" s="3"/>
      <c r="G5" s="3">
        <v>2</v>
      </c>
      <c r="H5" s="3">
        <v>4</v>
      </c>
      <c r="I5" s="3">
        <v>4</v>
      </c>
      <c r="J5" s="3">
        <v>1407</v>
      </c>
      <c r="K5" s="3">
        <v>11.5564681724846</v>
      </c>
      <c r="L5" s="3">
        <v>11</v>
      </c>
      <c r="M5" s="3">
        <v>2</v>
      </c>
      <c r="N5" s="3">
        <v>3</v>
      </c>
      <c r="O5" s="3">
        <v>1</v>
      </c>
      <c r="P5" s="3">
        <v>1</v>
      </c>
      <c r="Q5" s="3">
        <v>1</v>
      </c>
      <c r="R5" s="3">
        <v>12</v>
      </c>
      <c r="S5" s="3">
        <v>276</v>
      </c>
      <c r="T5" s="3"/>
      <c r="U5" s="3">
        <v>3156</v>
      </c>
      <c r="V5" s="3">
        <v>301</v>
      </c>
      <c r="W5" s="3"/>
      <c r="X5" s="3"/>
      <c r="Y5" s="3">
        <v>0</v>
      </c>
      <c r="Z5" s="3">
        <v>5</v>
      </c>
      <c r="AA5" s="3"/>
      <c r="AB5" s="3">
        <v>15</v>
      </c>
      <c r="AC5" s="3">
        <v>9907</v>
      </c>
      <c r="AD5" s="3">
        <v>21.699110198494182</v>
      </c>
      <c r="AE5" s="3">
        <v>13</v>
      </c>
      <c r="AF5" s="3">
        <v>2</v>
      </c>
      <c r="AG5" s="3">
        <v>286</v>
      </c>
      <c r="AH5" s="3">
        <v>4.6981519507186862</v>
      </c>
      <c r="AI5" s="3">
        <v>3</v>
      </c>
      <c r="AJ5" s="3">
        <v>3165</v>
      </c>
      <c r="AK5" s="3">
        <v>34.661190965092402</v>
      </c>
      <c r="AL5" s="3">
        <v>5</v>
      </c>
      <c r="AM5" s="3">
        <v>546</v>
      </c>
      <c r="AN5" s="3">
        <v>3.5876796714579058</v>
      </c>
      <c r="AO5" s="3">
        <v>1</v>
      </c>
      <c r="AP5" s="3">
        <v>48</v>
      </c>
      <c r="AQ5" s="3">
        <v>1.5770020533880904</v>
      </c>
      <c r="AR5" s="3">
        <v>3</v>
      </c>
      <c r="AS5" s="3">
        <v>2</v>
      </c>
      <c r="AT5" s="48">
        <v>43191</v>
      </c>
      <c r="AU5" s="48">
        <v>43555</v>
      </c>
      <c r="AV5" s="48" t="s">
        <v>247</v>
      </c>
      <c r="AW5" s="3"/>
      <c r="AX5" s="3"/>
      <c r="AY5" s="3"/>
      <c r="AZ5" s="3"/>
    </row>
    <row r="6" spans="1:52" x14ac:dyDescent="0.2">
      <c r="A6" s="47" t="s">
        <v>24</v>
      </c>
      <c r="B6" s="3">
        <v>4</v>
      </c>
      <c r="C6" s="3">
        <v>4</v>
      </c>
      <c r="D6" s="3">
        <v>0</v>
      </c>
      <c r="E6" s="3">
        <v>4</v>
      </c>
      <c r="F6" s="3"/>
      <c r="G6" s="3">
        <v>0</v>
      </c>
      <c r="H6" s="3">
        <v>0</v>
      </c>
      <c r="I6" s="3"/>
      <c r="J6" s="3"/>
      <c r="K6" s="3"/>
      <c r="L6" s="3">
        <v>3</v>
      </c>
      <c r="M6" s="3"/>
      <c r="N6" s="3"/>
      <c r="O6" s="3"/>
      <c r="P6" s="3"/>
      <c r="Q6" s="3">
        <v>0</v>
      </c>
      <c r="R6" s="3">
        <v>1</v>
      </c>
      <c r="S6" s="3"/>
      <c r="T6" s="3"/>
      <c r="U6" s="3"/>
      <c r="V6" s="3"/>
      <c r="W6" s="3"/>
      <c r="X6" s="3"/>
      <c r="Y6" s="3">
        <v>0</v>
      </c>
      <c r="Z6" s="3">
        <v>1</v>
      </c>
      <c r="AA6" s="3"/>
      <c r="AB6" s="3">
        <v>4</v>
      </c>
      <c r="AC6" s="3">
        <v>1610</v>
      </c>
      <c r="AD6" s="3">
        <v>13.223819301848049</v>
      </c>
      <c r="AE6" s="3">
        <v>1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1</v>
      </c>
      <c r="AM6" s="3">
        <v>1178</v>
      </c>
      <c r="AN6" s="3">
        <v>38.702258726899387</v>
      </c>
      <c r="AO6" s="3">
        <v>0</v>
      </c>
      <c r="AP6" s="3">
        <v>0</v>
      </c>
      <c r="AQ6" s="3">
        <v>0</v>
      </c>
      <c r="AR6" s="3"/>
      <c r="AS6" s="3"/>
      <c r="AT6" s="48">
        <v>43191</v>
      </c>
      <c r="AU6" s="48">
        <v>43555</v>
      </c>
      <c r="AV6" s="48" t="s">
        <v>248</v>
      </c>
      <c r="AW6" s="3"/>
      <c r="AX6" s="3"/>
      <c r="AY6" s="3"/>
      <c r="AZ6" s="3"/>
    </row>
    <row r="7" spans="1:52" x14ac:dyDescent="0.2">
      <c r="A7" s="47" t="s">
        <v>25</v>
      </c>
      <c r="B7" s="3">
        <v>33</v>
      </c>
      <c r="C7" s="3">
        <v>23</v>
      </c>
      <c r="D7" s="3">
        <v>0</v>
      </c>
      <c r="E7" s="3">
        <v>26</v>
      </c>
      <c r="F7" s="3">
        <v>1</v>
      </c>
      <c r="G7" s="3">
        <v>10</v>
      </c>
      <c r="H7" s="3">
        <v>5</v>
      </c>
      <c r="I7" s="3">
        <v>5</v>
      </c>
      <c r="J7" s="3">
        <v>2349</v>
      </c>
      <c r="K7" s="3">
        <v>15.434907597535934</v>
      </c>
      <c r="L7" s="3">
        <v>16</v>
      </c>
      <c r="M7" s="3">
        <v>2</v>
      </c>
      <c r="N7" s="3">
        <v>3</v>
      </c>
      <c r="O7" s="3"/>
      <c r="P7" s="3">
        <v>3</v>
      </c>
      <c r="Q7" s="3">
        <v>3</v>
      </c>
      <c r="R7" s="3">
        <v>10</v>
      </c>
      <c r="S7" s="3"/>
      <c r="T7" s="3"/>
      <c r="U7" s="3"/>
      <c r="V7" s="3"/>
      <c r="W7" s="3"/>
      <c r="X7" s="3"/>
      <c r="Y7" s="3">
        <v>0</v>
      </c>
      <c r="Z7" s="3">
        <v>2</v>
      </c>
      <c r="AA7" s="3"/>
      <c r="AB7" s="3">
        <v>33</v>
      </c>
      <c r="AC7" s="3">
        <v>15857</v>
      </c>
      <c r="AD7" s="3">
        <v>15.786945429655901</v>
      </c>
      <c r="AE7" s="3">
        <v>10</v>
      </c>
      <c r="AF7" s="3">
        <v>2</v>
      </c>
      <c r="AG7" s="3">
        <v>47</v>
      </c>
      <c r="AH7" s="3">
        <v>0.77207392197125257</v>
      </c>
      <c r="AI7" s="3">
        <v>3</v>
      </c>
      <c r="AJ7" s="3">
        <v>3626</v>
      </c>
      <c r="AK7" s="3">
        <v>39.709787816564003</v>
      </c>
      <c r="AL7" s="3">
        <v>2</v>
      </c>
      <c r="AM7" s="3">
        <v>916</v>
      </c>
      <c r="AN7" s="3">
        <v>15.047227926078028</v>
      </c>
      <c r="AO7" s="3">
        <v>3</v>
      </c>
      <c r="AP7" s="3">
        <v>2688</v>
      </c>
      <c r="AQ7" s="3">
        <v>29.437371663244353</v>
      </c>
      <c r="AR7" s="3">
        <v>1</v>
      </c>
      <c r="AS7" s="3"/>
      <c r="AT7" s="48">
        <v>43191</v>
      </c>
      <c r="AU7" s="48">
        <v>43555</v>
      </c>
      <c r="AV7" s="48" t="s">
        <v>247</v>
      </c>
      <c r="AW7" s="3"/>
      <c r="AX7" s="3"/>
      <c r="AY7" s="3"/>
      <c r="AZ7" s="3"/>
    </row>
    <row r="8" spans="1:52" x14ac:dyDescent="0.2">
      <c r="A8" s="47" t="s">
        <v>26</v>
      </c>
      <c r="B8" s="3">
        <v>23</v>
      </c>
      <c r="C8" s="3">
        <v>16</v>
      </c>
      <c r="D8" s="3">
        <v>0</v>
      </c>
      <c r="E8" s="3">
        <v>16</v>
      </c>
      <c r="F8" s="3"/>
      <c r="G8" s="3">
        <v>6</v>
      </c>
      <c r="H8" s="3">
        <v>3</v>
      </c>
      <c r="I8" s="3">
        <v>3</v>
      </c>
      <c r="J8" s="3">
        <v>793</v>
      </c>
      <c r="K8" s="3">
        <v>8.6844626967830241</v>
      </c>
      <c r="L8" s="3">
        <v>12</v>
      </c>
      <c r="M8" s="3">
        <v>7</v>
      </c>
      <c r="N8" s="3">
        <v>1</v>
      </c>
      <c r="O8" s="3"/>
      <c r="P8" s="3">
        <v>3</v>
      </c>
      <c r="Q8" s="3">
        <v>5</v>
      </c>
      <c r="R8" s="3">
        <v>15</v>
      </c>
      <c r="S8" s="3"/>
      <c r="T8" s="3"/>
      <c r="U8" s="3"/>
      <c r="V8" s="3"/>
      <c r="W8" s="3"/>
      <c r="X8" s="3"/>
      <c r="Y8" s="3">
        <v>0</v>
      </c>
      <c r="Z8" s="3">
        <v>3</v>
      </c>
      <c r="AA8" s="3">
        <v>1</v>
      </c>
      <c r="AB8" s="3">
        <v>23</v>
      </c>
      <c r="AC8" s="3">
        <v>16745</v>
      </c>
      <c r="AD8" s="3">
        <v>23.919292920274977</v>
      </c>
      <c r="AE8" s="3">
        <v>15</v>
      </c>
      <c r="AF8" s="3">
        <v>7</v>
      </c>
      <c r="AG8" s="3">
        <v>2029</v>
      </c>
      <c r="AH8" s="3">
        <v>9.5230272807274847</v>
      </c>
      <c r="AI8" s="3">
        <v>1</v>
      </c>
      <c r="AJ8" s="3">
        <v>497</v>
      </c>
      <c r="AK8" s="3">
        <v>16.328542094455852</v>
      </c>
      <c r="AL8" s="3">
        <v>3</v>
      </c>
      <c r="AM8" s="3">
        <v>213</v>
      </c>
      <c r="AN8" s="3">
        <v>2.3326488706365502</v>
      </c>
      <c r="AO8" s="3">
        <v>3</v>
      </c>
      <c r="AP8" s="3">
        <v>3253</v>
      </c>
      <c r="AQ8" s="3">
        <v>35.624914442162897</v>
      </c>
      <c r="AR8" s="3"/>
      <c r="AS8" s="3">
        <v>1</v>
      </c>
      <c r="AT8" s="48">
        <v>43191</v>
      </c>
      <c r="AU8" s="48">
        <v>43555</v>
      </c>
      <c r="AV8" s="48" t="s">
        <v>247</v>
      </c>
      <c r="AW8" s="3"/>
      <c r="AX8" s="3"/>
      <c r="AY8" s="3"/>
      <c r="AZ8" s="3"/>
    </row>
    <row r="9" spans="1:52" x14ac:dyDescent="0.2">
      <c r="A9" s="47" t="s">
        <v>27</v>
      </c>
      <c r="B9" s="3">
        <v>71</v>
      </c>
      <c r="C9" s="3">
        <v>61</v>
      </c>
      <c r="D9" s="3">
        <v>2</v>
      </c>
      <c r="E9" s="3">
        <v>53</v>
      </c>
      <c r="F9" s="3">
        <v>3</v>
      </c>
      <c r="G9" s="3">
        <v>7</v>
      </c>
      <c r="H9" s="3">
        <v>4</v>
      </c>
      <c r="I9" s="3">
        <v>4</v>
      </c>
      <c r="J9" s="3">
        <v>1563</v>
      </c>
      <c r="K9" s="3">
        <v>12.837782340862423</v>
      </c>
      <c r="L9" s="3">
        <v>31</v>
      </c>
      <c r="M9" s="3">
        <v>17</v>
      </c>
      <c r="N9" s="3">
        <v>10</v>
      </c>
      <c r="O9" s="3">
        <v>1</v>
      </c>
      <c r="P9" s="3">
        <v>11</v>
      </c>
      <c r="Q9" s="3">
        <v>12</v>
      </c>
      <c r="R9" s="3">
        <v>49</v>
      </c>
      <c r="S9" s="3">
        <v>48</v>
      </c>
      <c r="T9" s="3">
        <v>501</v>
      </c>
      <c r="U9" s="3">
        <v>4544</v>
      </c>
      <c r="V9" s="3"/>
      <c r="W9" s="3">
        <v>1406</v>
      </c>
      <c r="X9" s="3"/>
      <c r="Y9" s="3">
        <v>0</v>
      </c>
      <c r="Z9" s="3">
        <v>10</v>
      </c>
      <c r="AA9" s="3"/>
      <c r="AB9" s="3">
        <v>64</v>
      </c>
      <c r="AC9" s="3">
        <v>40305</v>
      </c>
      <c r="AD9" s="3">
        <v>20.690451745379878</v>
      </c>
      <c r="AE9" s="3">
        <v>50</v>
      </c>
      <c r="AF9" s="3">
        <v>17</v>
      </c>
      <c r="AG9" s="3">
        <v>5524</v>
      </c>
      <c r="AH9" s="3">
        <v>10.675685469259573</v>
      </c>
      <c r="AI9" s="3">
        <v>10</v>
      </c>
      <c r="AJ9" s="3">
        <v>11837</v>
      </c>
      <c r="AK9" s="3">
        <v>38.889527720739224</v>
      </c>
      <c r="AL9" s="3">
        <v>10</v>
      </c>
      <c r="AM9" s="3">
        <v>4492</v>
      </c>
      <c r="AN9" s="3">
        <v>14.758110882956878</v>
      </c>
      <c r="AO9" s="3">
        <v>11</v>
      </c>
      <c r="AP9" s="3">
        <v>15325</v>
      </c>
      <c r="AQ9" s="3">
        <v>45.771887250326678</v>
      </c>
      <c r="AR9" s="3">
        <v>3</v>
      </c>
      <c r="AS9" s="3">
        <v>3</v>
      </c>
      <c r="AT9" s="48">
        <v>43191</v>
      </c>
      <c r="AU9" s="48">
        <v>43555</v>
      </c>
      <c r="AV9" s="48" t="s">
        <v>246</v>
      </c>
      <c r="AW9" s="3"/>
      <c r="AX9" s="3"/>
      <c r="AY9" s="3"/>
      <c r="AZ9" s="3"/>
    </row>
    <row r="10" spans="1:52" x14ac:dyDescent="0.2">
      <c r="A10" s="47" t="s">
        <v>28</v>
      </c>
      <c r="B10" s="3">
        <v>2</v>
      </c>
      <c r="C10" s="3">
        <v>0</v>
      </c>
      <c r="D10" s="3">
        <v>0</v>
      </c>
      <c r="E10" s="3"/>
      <c r="F10" s="3"/>
      <c r="G10" s="3">
        <v>2</v>
      </c>
      <c r="H10" s="3">
        <v>2</v>
      </c>
      <c r="I10" s="3">
        <v>2</v>
      </c>
      <c r="J10" s="3">
        <v>132</v>
      </c>
      <c r="K10" s="3">
        <v>2.1683778234086244</v>
      </c>
      <c r="L10" s="3">
        <v>1</v>
      </c>
      <c r="M10" s="3">
        <v>1</v>
      </c>
      <c r="N10" s="3"/>
      <c r="O10" s="3">
        <v>1</v>
      </c>
      <c r="P10" s="3"/>
      <c r="Q10" s="3">
        <v>0</v>
      </c>
      <c r="R10" s="3">
        <v>5</v>
      </c>
      <c r="S10" s="3"/>
      <c r="T10" s="3"/>
      <c r="U10" s="3"/>
      <c r="V10" s="3"/>
      <c r="W10" s="3"/>
      <c r="X10" s="3"/>
      <c r="Y10" s="3">
        <v>0</v>
      </c>
      <c r="Z10" s="3">
        <v>3</v>
      </c>
      <c r="AA10" s="3"/>
      <c r="AB10" s="3">
        <v>2</v>
      </c>
      <c r="AC10" s="3">
        <v>132</v>
      </c>
      <c r="AD10" s="3">
        <v>2.1683778234086244</v>
      </c>
      <c r="AE10" s="3">
        <v>5</v>
      </c>
      <c r="AF10" s="3">
        <v>1</v>
      </c>
      <c r="AG10" s="3">
        <v>333</v>
      </c>
      <c r="AH10" s="3">
        <v>10.940451745379876</v>
      </c>
      <c r="AI10" s="3">
        <v>0</v>
      </c>
      <c r="AJ10" s="3">
        <v>0</v>
      </c>
      <c r="AK10" s="3">
        <v>0</v>
      </c>
      <c r="AL10" s="3">
        <v>3</v>
      </c>
      <c r="AM10" s="3">
        <v>921</v>
      </c>
      <c r="AN10" s="3">
        <v>10.086242299794661</v>
      </c>
      <c r="AO10" s="3">
        <v>0</v>
      </c>
      <c r="AP10" s="3">
        <v>0</v>
      </c>
      <c r="AQ10" s="3">
        <v>0</v>
      </c>
      <c r="AR10" s="3"/>
      <c r="AS10" s="3"/>
      <c r="AT10" s="48">
        <v>43191</v>
      </c>
      <c r="AU10" s="48">
        <v>43555</v>
      </c>
      <c r="AV10" s="48" t="s">
        <v>247</v>
      </c>
      <c r="AW10" s="3"/>
      <c r="AX10" s="3"/>
      <c r="AY10" s="3"/>
      <c r="AZ10" s="3"/>
    </row>
    <row r="11" spans="1:52" x14ac:dyDescent="0.2">
      <c r="A11" s="47" t="s">
        <v>29</v>
      </c>
      <c r="B11" s="3"/>
      <c r="C11" s="3">
        <v>0</v>
      </c>
      <c r="D11" s="3">
        <v>0</v>
      </c>
      <c r="E11" s="3"/>
      <c r="F11" s="3"/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>
        <v>0</v>
      </c>
      <c r="R11" s="3"/>
      <c r="S11" s="3"/>
      <c r="T11" s="3"/>
      <c r="U11" s="3"/>
      <c r="V11" s="3"/>
      <c r="W11" s="3"/>
      <c r="X11" s="3"/>
      <c r="Y11" s="3">
        <v>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48">
        <v>43191</v>
      </c>
      <c r="AU11" s="48">
        <v>43555</v>
      </c>
      <c r="AV11" s="48" t="s">
        <v>247</v>
      </c>
      <c r="AW11" s="3"/>
      <c r="AX11" s="3"/>
      <c r="AY11" s="3"/>
      <c r="AZ11" s="3"/>
    </row>
    <row r="12" spans="1:52" x14ac:dyDescent="0.2">
      <c r="A12" s="47" t="s">
        <v>30</v>
      </c>
      <c r="B12" s="3"/>
      <c r="C12" s="3">
        <v>0</v>
      </c>
      <c r="D12" s="3">
        <v>0</v>
      </c>
      <c r="E12" s="3"/>
      <c r="F12" s="3"/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>
        <v>0</v>
      </c>
      <c r="R12" s="3"/>
      <c r="S12" s="3"/>
      <c r="T12" s="3"/>
      <c r="U12" s="3"/>
      <c r="V12" s="3"/>
      <c r="W12" s="3"/>
      <c r="X12" s="3"/>
      <c r="Y12" s="3">
        <v>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8">
        <v>43191</v>
      </c>
      <c r="AU12" s="48">
        <v>43555</v>
      </c>
      <c r="AV12" s="48" t="s">
        <v>247</v>
      </c>
      <c r="AW12" s="3"/>
      <c r="AX12" s="3"/>
      <c r="AY12" s="3"/>
      <c r="AZ12" s="3"/>
    </row>
    <row r="13" spans="1:52" x14ac:dyDescent="0.2">
      <c r="A13" s="47" t="s">
        <v>31</v>
      </c>
      <c r="B13" s="3">
        <v>72</v>
      </c>
      <c r="C13" s="3">
        <v>54</v>
      </c>
      <c r="D13" s="3">
        <v>1</v>
      </c>
      <c r="E13" s="3">
        <v>41</v>
      </c>
      <c r="F13" s="3">
        <v>4</v>
      </c>
      <c r="G13" s="3">
        <v>15</v>
      </c>
      <c r="H13" s="3">
        <v>19</v>
      </c>
      <c r="I13" s="3">
        <v>19</v>
      </c>
      <c r="J13" s="3">
        <v>13781</v>
      </c>
      <c r="K13" s="3">
        <v>23.829676861558411</v>
      </c>
      <c r="L13" s="3">
        <v>31</v>
      </c>
      <c r="M13" s="3">
        <v>17</v>
      </c>
      <c r="N13" s="3">
        <v>8</v>
      </c>
      <c r="O13" s="3"/>
      <c r="P13" s="3">
        <v>16</v>
      </c>
      <c r="Q13" s="3">
        <v>8</v>
      </c>
      <c r="R13" s="3">
        <v>53</v>
      </c>
      <c r="S13" s="3">
        <v>268</v>
      </c>
      <c r="T13" s="3">
        <v>59</v>
      </c>
      <c r="U13" s="3">
        <v>488</v>
      </c>
      <c r="V13" s="3"/>
      <c r="W13" s="3">
        <v>663</v>
      </c>
      <c r="X13" s="3"/>
      <c r="Y13" s="3">
        <v>0</v>
      </c>
      <c r="Z13" s="3">
        <v>12</v>
      </c>
      <c r="AA13" s="3"/>
      <c r="AB13" s="3">
        <v>67</v>
      </c>
      <c r="AC13" s="3">
        <v>31140</v>
      </c>
      <c r="AD13" s="3">
        <v>15.269851972171995</v>
      </c>
      <c r="AE13" s="3">
        <v>54</v>
      </c>
      <c r="AF13" s="3">
        <v>17</v>
      </c>
      <c r="AG13" s="3">
        <v>5474</v>
      </c>
      <c r="AH13" s="3">
        <v>10.57905544147844</v>
      </c>
      <c r="AI13" s="3">
        <v>8</v>
      </c>
      <c r="AJ13" s="3">
        <v>5722</v>
      </c>
      <c r="AK13" s="3">
        <v>23.498973305954827</v>
      </c>
      <c r="AL13" s="3">
        <v>12</v>
      </c>
      <c r="AM13" s="3">
        <v>1284</v>
      </c>
      <c r="AN13" s="3">
        <v>3.5154004106776182</v>
      </c>
      <c r="AO13" s="3">
        <v>16</v>
      </c>
      <c r="AP13" s="3">
        <v>7515</v>
      </c>
      <c r="AQ13" s="3">
        <v>15.431211498973306</v>
      </c>
      <c r="AR13" s="3">
        <v>1</v>
      </c>
      <c r="AS13" s="3">
        <v>3</v>
      </c>
      <c r="AT13" s="48">
        <v>43191</v>
      </c>
      <c r="AU13" s="48">
        <v>43555</v>
      </c>
      <c r="AV13" s="48" t="s">
        <v>247</v>
      </c>
      <c r="AW13" s="3"/>
      <c r="AX13" s="3"/>
      <c r="AY13" s="3"/>
      <c r="AZ13" s="3"/>
    </row>
    <row r="14" spans="1:52" x14ac:dyDescent="0.2">
      <c r="A14" s="47" t="s">
        <v>32</v>
      </c>
      <c r="B14" s="3">
        <v>9</v>
      </c>
      <c r="C14" s="3">
        <v>8</v>
      </c>
      <c r="D14" s="3">
        <v>0</v>
      </c>
      <c r="E14" s="3">
        <v>9</v>
      </c>
      <c r="F14" s="3"/>
      <c r="G14" s="3">
        <v>0</v>
      </c>
      <c r="H14" s="3">
        <v>0</v>
      </c>
      <c r="I14" s="3"/>
      <c r="J14" s="3"/>
      <c r="K14" s="3"/>
      <c r="L14" s="3">
        <v>4</v>
      </c>
      <c r="M14" s="3">
        <v>1</v>
      </c>
      <c r="N14" s="3">
        <v>2</v>
      </c>
      <c r="O14" s="3"/>
      <c r="P14" s="3"/>
      <c r="Q14" s="3">
        <v>2</v>
      </c>
      <c r="R14" s="3">
        <v>3</v>
      </c>
      <c r="S14" s="3"/>
      <c r="T14" s="3"/>
      <c r="U14" s="3"/>
      <c r="V14" s="3"/>
      <c r="W14" s="3"/>
      <c r="X14" s="3"/>
      <c r="Y14" s="3">
        <v>0</v>
      </c>
      <c r="Z14" s="3"/>
      <c r="AA14" s="3"/>
      <c r="AB14" s="3">
        <v>9</v>
      </c>
      <c r="AC14" s="3">
        <v>8261</v>
      </c>
      <c r="AD14" s="3">
        <v>30.156513803331052</v>
      </c>
      <c r="AE14" s="3">
        <v>3</v>
      </c>
      <c r="AF14" s="3">
        <v>1</v>
      </c>
      <c r="AG14" s="3">
        <v>13</v>
      </c>
      <c r="AH14" s="3">
        <v>0.4271047227926078</v>
      </c>
      <c r="AI14" s="3">
        <v>2</v>
      </c>
      <c r="AJ14" s="3">
        <v>2290</v>
      </c>
      <c r="AK14" s="3">
        <v>37.618069815195071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/>
      <c r="AS14" s="3"/>
      <c r="AT14" s="48">
        <v>43191</v>
      </c>
      <c r="AU14" s="48">
        <v>43555</v>
      </c>
      <c r="AV14" s="48" t="s">
        <v>249</v>
      </c>
      <c r="AW14" s="3"/>
      <c r="AX14" s="3"/>
      <c r="AY14" s="3"/>
      <c r="AZ14" s="3"/>
    </row>
    <row r="15" spans="1:52" x14ac:dyDescent="0.2">
      <c r="A15" s="47" t="s">
        <v>33</v>
      </c>
      <c r="B15" s="3">
        <v>7</v>
      </c>
      <c r="C15" s="3">
        <v>5</v>
      </c>
      <c r="D15" s="3">
        <v>0</v>
      </c>
      <c r="E15" s="3">
        <v>2</v>
      </c>
      <c r="F15" s="3"/>
      <c r="G15" s="3">
        <v>2</v>
      </c>
      <c r="H15" s="3">
        <v>4</v>
      </c>
      <c r="I15" s="3">
        <v>4</v>
      </c>
      <c r="J15" s="3">
        <v>419</v>
      </c>
      <c r="K15" s="3">
        <v>3.4414784394250515</v>
      </c>
      <c r="L15" s="3">
        <v>3</v>
      </c>
      <c r="M15" s="3">
        <v>1</v>
      </c>
      <c r="N15" s="3"/>
      <c r="O15" s="3"/>
      <c r="P15" s="3"/>
      <c r="Q15" s="3">
        <v>1</v>
      </c>
      <c r="R15" s="3">
        <v>3</v>
      </c>
      <c r="S15" s="3"/>
      <c r="T15" s="3">
        <v>14</v>
      </c>
      <c r="U15" s="3"/>
      <c r="V15" s="3"/>
      <c r="W15" s="3"/>
      <c r="X15" s="3"/>
      <c r="Y15" s="3">
        <v>0</v>
      </c>
      <c r="Z15" s="3">
        <v>2</v>
      </c>
      <c r="AA15" s="3"/>
      <c r="AB15" s="3">
        <v>6</v>
      </c>
      <c r="AC15" s="3">
        <v>1834</v>
      </c>
      <c r="AD15" s="3">
        <v>10.042436687200547</v>
      </c>
      <c r="AE15" s="3">
        <v>3</v>
      </c>
      <c r="AF15" s="3">
        <v>1</v>
      </c>
      <c r="AG15" s="3">
        <v>23</v>
      </c>
      <c r="AH15" s="3">
        <v>0.75564681724845995</v>
      </c>
      <c r="AI15" s="3">
        <v>0</v>
      </c>
      <c r="AJ15" s="3">
        <v>0</v>
      </c>
      <c r="AK15" s="3">
        <v>0</v>
      </c>
      <c r="AL15" s="3">
        <v>2</v>
      </c>
      <c r="AM15" s="3">
        <v>31</v>
      </c>
      <c r="AN15" s="3">
        <v>0.50924024640657084</v>
      </c>
      <c r="AO15" s="3">
        <v>0</v>
      </c>
      <c r="AP15" s="3">
        <v>0</v>
      </c>
      <c r="AQ15" s="3">
        <v>0</v>
      </c>
      <c r="AR15" s="3">
        <v>1</v>
      </c>
      <c r="AS15" s="3"/>
      <c r="AT15" s="48">
        <v>43191</v>
      </c>
      <c r="AU15" s="48">
        <v>43555</v>
      </c>
      <c r="AV15" s="48" t="s">
        <v>247</v>
      </c>
      <c r="AW15" s="3"/>
      <c r="AX15" s="3"/>
      <c r="AY15" s="3"/>
      <c r="AZ15" s="3"/>
    </row>
    <row r="16" spans="1:52" x14ac:dyDescent="0.2">
      <c r="A16" s="47" t="s">
        <v>34</v>
      </c>
      <c r="B16" s="3">
        <v>54</v>
      </c>
      <c r="C16" s="3">
        <v>39</v>
      </c>
      <c r="D16" s="3">
        <v>0</v>
      </c>
      <c r="E16" s="3">
        <v>39</v>
      </c>
      <c r="F16" s="3">
        <v>1</v>
      </c>
      <c r="G16" s="3">
        <v>13</v>
      </c>
      <c r="H16" s="3">
        <v>10</v>
      </c>
      <c r="I16" s="3">
        <v>10</v>
      </c>
      <c r="J16" s="3">
        <v>7357</v>
      </c>
      <c r="K16" s="3">
        <v>24.170841889117046</v>
      </c>
      <c r="L16" s="3">
        <v>20</v>
      </c>
      <c r="M16" s="3">
        <v>4</v>
      </c>
      <c r="N16" s="3">
        <v>10</v>
      </c>
      <c r="O16" s="3"/>
      <c r="P16" s="3">
        <v>7</v>
      </c>
      <c r="Q16" s="3">
        <v>7</v>
      </c>
      <c r="R16" s="3">
        <v>26</v>
      </c>
      <c r="S16" s="3"/>
      <c r="T16" s="3">
        <v>34</v>
      </c>
      <c r="U16" s="3">
        <v>930</v>
      </c>
      <c r="V16" s="3"/>
      <c r="W16" s="3">
        <v>1295</v>
      </c>
      <c r="X16" s="3"/>
      <c r="Y16" s="3">
        <v>0</v>
      </c>
      <c r="Z16" s="3">
        <v>5</v>
      </c>
      <c r="AA16" s="3"/>
      <c r="AB16" s="3">
        <v>50</v>
      </c>
      <c r="AC16" s="3">
        <v>33729</v>
      </c>
      <c r="AD16" s="3">
        <v>22.162792607802878</v>
      </c>
      <c r="AE16" s="3">
        <v>26</v>
      </c>
      <c r="AF16" s="3">
        <v>4</v>
      </c>
      <c r="AG16" s="3">
        <v>1247</v>
      </c>
      <c r="AH16" s="3">
        <v>10.242299794661191</v>
      </c>
      <c r="AI16" s="3">
        <v>10</v>
      </c>
      <c r="AJ16" s="3">
        <v>11749</v>
      </c>
      <c r="AK16" s="3">
        <v>38.600410677618072</v>
      </c>
      <c r="AL16" s="3">
        <v>5</v>
      </c>
      <c r="AM16" s="3">
        <v>1396</v>
      </c>
      <c r="AN16" s="3">
        <v>9.1728952772073917</v>
      </c>
      <c r="AO16" s="3">
        <v>7</v>
      </c>
      <c r="AP16" s="3">
        <v>12520</v>
      </c>
      <c r="AQ16" s="3">
        <v>58.762100322675273</v>
      </c>
      <c r="AR16" s="3">
        <v>1</v>
      </c>
      <c r="AS16" s="3">
        <v>1</v>
      </c>
      <c r="AT16" s="48">
        <v>43191</v>
      </c>
      <c r="AU16" s="48">
        <v>43555</v>
      </c>
      <c r="AV16" s="48" t="s">
        <v>249</v>
      </c>
      <c r="AW16" s="3"/>
      <c r="AX16" s="3"/>
      <c r="AY16" s="3"/>
      <c r="AZ16" s="3"/>
    </row>
    <row r="17" spans="1:52" x14ac:dyDescent="0.2">
      <c r="A17" s="47" t="s">
        <v>35</v>
      </c>
      <c r="B17" s="3">
        <v>6</v>
      </c>
      <c r="C17" s="3">
        <v>4</v>
      </c>
      <c r="D17" s="3">
        <v>0</v>
      </c>
      <c r="E17" s="3">
        <v>3</v>
      </c>
      <c r="F17" s="3"/>
      <c r="G17" s="3">
        <v>1</v>
      </c>
      <c r="H17" s="3">
        <v>3</v>
      </c>
      <c r="I17" s="3">
        <v>3</v>
      </c>
      <c r="J17" s="3">
        <v>3674</v>
      </c>
      <c r="K17" s="3">
        <v>40.235455167693367</v>
      </c>
      <c r="L17" s="3">
        <v>3</v>
      </c>
      <c r="M17" s="3"/>
      <c r="N17" s="3"/>
      <c r="O17" s="3"/>
      <c r="P17" s="3"/>
      <c r="Q17" s="3">
        <v>2</v>
      </c>
      <c r="R17" s="3"/>
      <c r="S17" s="3"/>
      <c r="T17" s="3"/>
      <c r="U17" s="3"/>
      <c r="V17" s="3"/>
      <c r="W17" s="3"/>
      <c r="X17" s="3"/>
      <c r="Y17" s="3">
        <v>0</v>
      </c>
      <c r="Z17" s="3"/>
      <c r="AA17" s="3"/>
      <c r="AB17" s="3">
        <v>6</v>
      </c>
      <c r="AC17" s="3">
        <v>5463</v>
      </c>
      <c r="AD17" s="3">
        <v>29.913757700205338</v>
      </c>
      <c r="AE17" s="3">
        <v>2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/>
      <c r="AS17" s="3"/>
      <c r="AT17" s="48">
        <v>43191</v>
      </c>
      <c r="AU17" s="48">
        <v>43555</v>
      </c>
      <c r="AV17" s="48" t="s">
        <v>250</v>
      </c>
      <c r="AW17" s="3"/>
      <c r="AX17" s="3"/>
      <c r="AY17" s="3"/>
      <c r="AZ17" s="3"/>
    </row>
    <row r="18" spans="1:52" x14ac:dyDescent="0.2">
      <c r="A18" s="47" t="s">
        <v>36</v>
      </c>
      <c r="B18" s="3">
        <v>43</v>
      </c>
      <c r="C18" s="3">
        <v>30</v>
      </c>
      <c r="D18" s="3">
        <v>0</v>
      </c>
      <c r="E18" s="3">
        <v>18</v>
      </c>
      <c r="F18" s="3">
        <v>8</v>
      </c>
      <c r="G18" s="3">
        <v>6</v>
      </c>
      <c r="H18" s="3">
        <v>11</v>
      </c>
      <c r="I18" s="3">
        <v>11</v>
      </c>
      <c r="J18" s="3">
        <v>9264</v>
      </c>
      <c r="K18" s="3">
        <v>27.669217845809222</v>
      </c>
      <c r="L18" s="3">
        <v>26</v>
      </c>
      <c r="M18" s="3">
        <v>3</v>
      </c>
      <c r="N18" s="3">
        <v>9</v>
      </c>
      <c r="O18" s="3"/>
      <c r="P18" s="3">
        <v>5</v>
      </c>
      <c r="Q18" s="3">
        <v>6</v>
      </c>
      <c r="R18" s="3">
        <v>27</v>
      </c>
      <c r="S18" s="3">
        <v>117</v>
      </c>
      <c r="T18" s="3">
        <v>496</v>
      </c>
      <c r="U18" s="3"/>
      <c r="V18" s="3"/>
      <c r="W18" s="3"/>
      <c r="X18" s="3"/>
      <c r="Y18" s="3">
        <v>0</v>
      </c>
      <c r="Z18" s="3">
        <v>10</v>
      </c>
      <c r="AA18" s="3"/>
      <c r="AB18" s="3">
        <v>41</v>
      </c>
      <c r="AC18" s="3">
        <v>25797</v>
      </c>
      <c r="AD18" s="3">
        <v>20.671708318725898</v>
      </c>
      <c r="AE18" s="3">
        <v>27</v>
      </c>
      <c r="AF18" s="3">
        <v>3</v>
      </c>
      <c r="AG18" s="3">
        <v>449</v>
      </c>
      <c r="AH18" s="3">
        <v>4.9171800136892534</v>
      </c>
      <c r="AI18" s="3">
        <v>9</v>
      </c>
      <c r="AJ18" s="3">
        <v>7141</v>
      </c>
      <c r="AK18" s="3">
        <v>26.06798996121378</v>
      </c>
      <c r="AL18" s="3">
        <v>10</v>
      </c>
      <c r="AM18" s="3">
        <v>1894</v>
      </c>
      <c r="AN18" s="3">
        <v>6.2225872689938404</v>
      </c>
      <c r="AO18" s="3">
        <v>5</v>
      </c>
      <c r="AP18" s="3">
        <v>1480</v>
      </c>
      <c r="AQ18" s="3">
        <v>9.7248459958932241</v>
      </c>
      <c r="AR18" s="3"/>
      <c r="AS18" s="3">
        <v>4</v>
      </c>
      <c r="AT18" s="48">
        <v>43191</v>
      </c>
      <c r="AU18" s="48">
        <v>43555</v>
      </c>
      <c r="AV18" s="48" t="s">
        <v>249</v>
      </c>
      <c r="AW18" s="3"/>
      <c r="AX18" s="3"/>
      <c r="AY18" s="3"/>
      <c r="AZ18" s="3"/>
    </row>
    <row r="19" spans="1:52" x14ac:dyDescent="0.2">
      <c r="A19" s="47" t="s">
        <v>37</v>
      </c>
      <c r="B19" s="3">
        <v>13</v>
      </c>
      <c r="C19" s="3">
        <v>12</v>
      </c>
      <c r="D19" s="3">
        <v>0</v>
      </c>
      <c r="E19" s="3">
        <v>8</v>
      </c>
      <c r="F19" s="3">
        <v>5</v>
      </c>
      <c r="G19" s="3">
        <v>1</v>
      </c>
      <c r="H19" s="3">
        <v>0</v>
      </c>
      <c r="I19" s="3"/>
      <c r="J19" s="3"/>
      <c r="K19" s="3"/>
      <c r="L19" s="3">
        <v>4</v>
      </c>
      <c r="M19" s="3">
        <v>2</v>
      </c>
      <c r="N19" s="3">
        <v>1</v>
      </c>
      <c r="O19" s="3"/>
      <c r="P19" s="3">
        <v>3</v>
      </c>
      <c r="Q19" s="3">
        <v>1</v>
      </c>
      <c r="R19" s="3">
        <v>6</v>
      </c>
      <c r="S19" s="3"/>
      <c r="T19" s="3"/>
      <c r="U19" s="3"/>
      <c r="V19" s="3"/>
      <c r="W19" s="3"/>
      <c r="X19" s="3"/>
      <c r="Y19" s="3">
        <v>0</v>
      </c>
      <c r="Z19" s="3"/>
      <c r="AA19" s="3"/>
      <c r="AB19" s="3">
        <v>13</v>
      </c>
      <c r="AC19" s="3">
        <v>8477</v>
      </c>
      <c r="AD19" s="3">
        <v>21.423471805401991</v>
      </c>
      <c r="AE19" s="3">
        <v>6</v>
      </c>
      <c r="AF19" s="3">
        <v>2</v>
      </c>
      <c r="AG19" s="3">
        <v>14</v>
      </c>
      <c r="AH19" s="3">
        <v>0.2299794661190965</v>
      </c>
      <c r="AI19" s="3">
        <v>1</v>
      </c>
      <c r="AJ19" s="3">
        <v>568</v>
      </c>
      <c r="AK19" s="3">
        <v>18.661190965092402</v>
      </c>
      <c r="AL19" s="3">
        <v>0</v>
      </c>
      <c r="AM19" s="3">
        <v>0</v>
      </c>
      <c r="AN19" s="3">
        <v>0</v>
      </c>
      <c r="AO19" s="3">
        <v>3</v>
      </c>
      <c r="AP19" s="3">
        <v>1739</v>
      </c>
      <c r="AQ19" s="3">
        <v>19.044490075290895</v>
      </c>
      <c r="AR19" s="3"/>
      <c r="AS19" s="3"/>
      <c r="AT19" s="48">
        <v>43191</v>
      </c>
      <c r="AU19" s="48">
        <v>43555</v>
      </c>
      <c r="AV19" s="48" t="s">
        <v>248</v>
      </c>
      <c r="AW19" s="3"/>
      <c r="AX19" s="3"/>
      <c r="AY19" s="3"/>
      <c r="AZ19" s="3"/>
    </row>
    <row r="20" spans="1:52" x14ac:dyDescent="0.2">
      <c r="A20" s="47" t="s">
        <v>38</v>
      </c>
      <c r="B20" s="3"/>
      <c r="C20" s="3">
        <v>0</v>
      </c>
      <c r="D20" s="3">
        <v>0</v>
      </c>
      <c r="E20" s="3"/>
      <c r="F20" s="3"/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/>
      <c r="S20" s="3"/>
      <c r="T20" s="3"/>
      <c r="U20" s="3"/>
      <c r="V20" s="3"/>
      <c r="W20" s="3"/>
      <c r="X20" s="3"/>
      <c r="Y20" s="3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48">
        <v>43191</v>
      </c>
      <c r="AU20" s="48">
        <v>43555</v>
      </c>
      <c r="AV20" s="48" t="s">
        <v>247</v>
      </c>
      <c r="AW20" s="3"/>
      <c r="AX20" s="3"/>
      <c r="AY20" s="3"/>
      <c r="AZ20" s="3"/>
    </row>
    <row r="21" spans="1:52" x14ac:dyDescent="0.2">
      <c r="A21" s="47" t="s">
        <v>39</v>
      </c>
      <c r="B21" s="3">
        <v>48</v>
      </c>
      <c r="C21" s="3">
        <v>39</v>
      </c>
      <c r="D21" s="3">
        <v>0</v>
      </c>
      <c r="E21" s="3">
        <v>40</v>
      </c>
      <c r="F21" s="3">
        <v>3</v>
      </c>
      <c r="G21" s="3">
        <v>6</v>
      </c>
      <c r="H21" s="3">
        <v>4</v>
      </c>
      <c r="I21" s="3">
        <v>4</v>
      </c>
      <c r="J21" s="3">
        <v>1529</v>
      </c>
      <c r="K21" s="3">
        <v>12.558521560574949</v>
      </c>
      <c r="L21" s="3">
        <v>20</v>
      </c>
      <c r="M21" s="3">
        <v>4</v>
      </c>
      <c r="N21" s="3">
        <v>3</v>
      </c>
      <c r="O21" s="3"/>
      <c r="P21" s="3">
        <v>5</v>
      </c>
      <c r="Q21" s="3">
        <v>2</v>
      </c>
      <c r="R21" s="3">
        <v>24</v>
      </c>
      <c r="S21" s="3"/>
      <c r="T21" s="3">
        <v>469</v>
      </c>
      <c r="U21" s="3"/>
      <c r="V21" s="3"/>
      <c r="W21" s="3">
        <v>-34</v>
      </c>
      <c r="X21" s="3"/>
      <c r="Y21" s="3">
        <v>0</v>
      </c>
      <c r="Z21" s="3">
        <v>12</v>
      </c>
      <c r="AA21" s="3"/>
      <c r="AB21" s="3">
        <v>45</v>
      </c>
      <c r="AC21" s="3">
        <v>12964</v>
      </c>
      <c r="AD21" s="3">
        <v>9.4649326945014831</v>
      </c>
      <c r="AE21" s="3">
        <v>24</v>
      </c>
      <c r="AF21" s="3">
        <v>4</v>
      </c>
      <c r="AG21" s="3">
        <v>1246</v>
      </c>
      <c r="AH21" s="3">
        <v>10.234086242299794</v>
      </c>
      <c r="AI21" s="3">
        <v>3</v>
      </c>
      <c r="AJ21" s="3">
        <v>3611</v>
      </c>
      <c r="AK21" s="3">
        <v>39.545516769336075</v>
      </c>
      <c r="AL21" s="3">
        <v>12</v>
      </c>
      <c r="AM21" s="3">
        <v>3016</v>
      </c>
      <c r="AN21" s="3">
        <v>8.2573579739904179</v>
      </c>
      <c r="AO21" s="3">
        <v>5</v>
      </c>
      <c r="AP21" s="3">
        <v>3812</v>
      </c>
      <c r="AQ21" s="3">
        <v>25.048049281314167</v>
      </c>
      <c r="AR21" s="3"/>
      <c r="AS21" s="3"/>
      <c r="AT21" s="48">
        <v>43191</v>
      </c>
      <c r="AU21" s="48">
        <v>43555</v>
      </c>
      <c r="AV21" s="48" t="s">
        <v>247</v>
      </c>
      <c r="AW21" s="3"/>
      <c r="AX21" s="3"/>
      <c r="AY21" s="3"/>
      <c r="AZ21" s="3"/>
    </row>
    <row r="22" spans="1:52" x14ac:dyDescent="0.2">
      <c r="A22" s="47" t="s">
        <v>40</v>
      </c>
      <c r="B22" s="3">
        <v>11</v>
      </c>
      <c r="C22" s="3">
        <v>8</v>
      </c>
      <c r="D22" s="3">
        <v>0</v>
      </c>
      <c r="E22" s="3">
        <v>6</v>
      </c>
      <c r="F22" s="3"/>
      <c r="G22" s="3">
        <v>3</v>
      </c>
      <c r="H22" s="3">
        <v>3</v>
      </c>
      <c r="I22" s="3">
        <v>3</v>
      </c>
      <c r="J22" s="3">
        <v>4902</v>
      </c>
      <c r="K22" s="3">
        <v>53.68377823408624</v>
      </c>
      <c r="L22" s="3">
        <v>1</v>
      </c>
      <c r="M22" s="3"/>
      <c r="N22" s="3">
        <v>10</v>
      </c>
      <c r="O22" s="3"/>
      <c r="P22" s="3">
        <v>1</v>
      </c>
      <c r="Q22" s="3">
        <v>4</v>
      </c>
      <c r="R22" s="3">
        <v>15</v>
      </c>
      <c r="S22" s="3"/>
      <c r="T22" s="3"/>
      <c r="U22" s="3"/>
      <c r="V22" s="3"/>
      <c r="W22" s="3"/>
      <c r="X22" s="3"/>
      <c r="Y22" s="3">
        <v>0</v>
      </c>
      <c r="Z22" s="3">
        <v>4</v>
      </c>
      <c r="AA22" s="3"/>
      <c r="AB22" s="3">
        <v>11</v>
      </c>
      <c r="AC22" s="3">
        <v>12027</v>
      </c>
      <c r="AD22" s="3">
        <v>35.92159790927758</v>
      </c>
      <c r="AE22" s="3">
        <v>16</v>
      </c>
      <c r="AF22" s="3">
        <v>0</v>
      </c>
      <c r="AG22" s="3">
        <v>0</v>
      </c>
      <c r="AH22" s="3">
        <v>0</v>
      </c>
      <c r="AI22" s="3">
        <v>10</v>
      </c>
      <c r="AJ22" s="3">
        <v>10289</v>
      </c>
      <c r="AK22" s="3">
        <v>33.803696098562632</v>
      </c>
      <c r="AL22" s="3">
        <v>4</v>
      </c>
      <c r="AM22" s="3">
        <v>1111</v>
      </c>
      <c r="AN22" s="3">
        <v>9.1252566735112932</v>
      </c>
      <c r="AO22" s="3">
        <v>1</v>
      </c>
      <c r="AP22" s="3">
        <v>1104</v>
      </c>
      <c r="AQ22" s="3">
        <v>36.271047227926076</v>
      </c>
      <c r="AR22" s="3"/>
      <c r="AS22" s="3"/>
      <c r="AT22" s="48">
        <v>43191</v>
      </c>
      <c r="AU22" s="48">
        <v>43555</v>
      </c>
      <c r="AV22" s="48" t="s">
        <v>248</v>
      </c>
      <c r="AW22" s="3"/>
      <c r="AX22" s="3"/>
      <c r="AY22" s="3"/>
      <c r="AZ22" s="3"/>
    </row>
    <row r="23" spans="1:52" x14ac:dyDescent="0.2">
      <c r="A23" s="47" t="s">
        <v>41</v>
      </c>
      <c r="B23" s="3">
        <v>84</v>
      </c>
      <c r="C23" s="3">
        <v>65</v>
      </c>
      <c r="D23" s="3">
        <v>3</v>
      </c>
      <c r="E23" s="3">
        <v>61</v>
      </c>
      <c r="F23" s="3">
        <v>4</v>
      </c>
      <c r="G23" s="3">
        <v>13</v>
      </c>
      <c r="H23" s="3">
        <v>16</v>
      </c>
      <c r="I23" s="3">
        <v>16</v>
      </c>
      <c r="J23" s="3">
        <v>9769</v>
      </c>
      <c r="K23" s="3">
        <v>20.059548254620122</v>
      </c>
      <c r="L23" s="3">
        <v>42</v>
      </c>
      <c r="M23" s="3">
        <v>3</v>
      </c>
      <c r="N23" s="3">
        <v>5</v>
      </c>
      <c r="O23" s="3"/>
      <c r="P23" s="3">
        <v>6</v>
      </c>
      <c r="Q23" s="3">
        <v>5</v>
      </c>
      <c r="R23" s="3">
        <v>16</v>
      </c>
      <c r="S23" s="3"/>
      <c r="T23" s="3"/>
      <c r="U23" s="3"/>
      <c r="V23" s="3"/>
      <c r="W23" s="3"/>
      <c r="X23" s="3"/>
      <c r="Y23" s="3">
        <v>0</v>
      </c>
      <c r="Z23" s="3">
        <v>2</v>
      </c>
      <c r="AA23" s="3"/>
      <c r="AB23" s="3">
        <v>84</v>
      </c>
      <c r="AC23" s="3">
        <v>38527</v>
      </c>
      <c r="AD23" s="3">
        <v>15.068739610834067</v>
      </c>
      <c r="AE23" s="3">
        <v>16</v>
      </c>
      <c r="AF23" s="3">
        <v>3</v>
      </c>
      <c r="AG23" s="3">
        <v>2179</v>
      </c>
      <c r="AH23" s="3">
        <v>23.863107460643395</v>
      </c>
      <c r="AI23" s="3">
        <v>5</v>
      </c>
      <c r="AJ23" s="3">
        <v>3626</v>
      </c>
      <c r="AK23" s="3">
        <v>23.8258726899384</v>
      </c>
      <c r="AL23" s="3">
        <v>2</v>
      </c>
      <c r="AM23" s="3">
        <v>28</v>
      </c>
      <c r="AN23" s="3">
        <v>0.45995893223819301</v>
      </c>
      <c r="AO23" s="3">
        <v>6</v>
      </c>
      <c r="AP23" s="3">
        <v>4221</v>
      </c>
      <c r="AQ23" s="3">
        <v>23.112936344969199</v>
      </c>
      <c r="AR23" s="3">
        <v>2</v>
      </c>
      <c r="AS23" s="3"/>
      <c r="AT23" s="48">
        <v>43191</v>
      </c>
      <c r="AU23" s="48">
        <v>43555</v>
      </c>
      <c r="AV23" s="48" t="s">
        <v>249</v>
      </c>
      <c r="AW23" s="3"/>
      <c r="AX23" s="3"/>
      <c r="AY23" s="3"/>
      <c r="AZ23" s="3"/>
    </row>
    <row r="24" spans="1:52" x14ac:dyDescent="0.2">
      <c r="A24" s="47" t="s">
        <v>42</v>
      </c>
      <c r="B24" s="3">
        <v>1</v>
      </c>
      <c r="C24" s="3">
        <v>0</v>
      </c>
      <c r="D24" s="3">
        <v>0</v>
      </c>
      <c r="E24" s="3"/>
      <c r="F24" s="3"/>
      <c r="G24" s="3">
        <v>1</v>
      </c>
      <c r="H24" s="3">
        <v>1</v>
      </c>
      <c r="I24" s="3">
        <v>1</v>
      </c>
      <c r="J24" s="3">
        <v>186</v>
      </c>
      <c r="K24" s="3">
        <v>6.1108829568788501</v>
      </c>
      <c r="L24" s="3">
        <v>1</v>
      </c>
      <c r="M24" s="3"/>
      <c r="N24" s="3"/>
      <c r="O24" s="3"/>
      <c r="P24" s="3"/>
      <c r="Q24" s="3">
        <v>0</v>
      </c>
      <c r="R24" s="3"/>
      <c r="S24" s="3"/>
      <c r="T24" s="3"/>
      <c r="U24" s="3"/>
      <c r="V24" s="3"/>
      <c r="W24" s="3"/>
      <c r="X24" s="3"/>
      <c r="Y24" s="3">
        <v>0</v>
      </c>
      <c r="Z24" s="3"/>
      <c r="AA24" s="3"/>
      <c r="AB24" s="3">
        <v>1</v>
      </c>
      <c r="AC24" s="3">
        <v>186</v>
      </c>
      <c r="AD24" s="3">
        <v>6.1108829568788501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/>
      <c r="AS24" s="3"/>
      <c r="AT24" s="48">
        <v>43191</v>
      </c>
      <c r="AU24" s="48">
        <v>43555</v>
      </c>
      <c r="AV24" s="48" t="s">
        <v>248</v>
      </c>
      <c r="AW24" s="3"/>
      <c r="AX24" s="3"/>
      <c r="AY24" s="3"/>
      <c r="AZ24" s="3"/>
    </row>
    <row r="25" spans="1:52" x14ac:dyDescent="0.2">
      <c r="A25" s="47" t="s">
        <v>43</v>
      </c>
      <c r="B25" s="3">
        <v>15</v>
      </c>
      <c r="C25" s="3">
        <v>11</v>
      </c>
      <c r="D25" s="3">
        <v>2</v>
      </c>
      <c r="E25" s="3">
        <v>11</v>
      </c>
      <c r="F25" s="3">
        <v>2</v>
      </c>
      <c r="G25" s="3">
        <v>2</v>
      </c>
      <c r="H25" s="3">
        <v>2</v>
      </c>
      <c r="I25" s="3">
        <v>2</v>
      </c>
      <c r="J25" s="3">
        <v>546</v>
      </c>
      <c r="K25" s="3">
        <v>8.9691991786447645</v>
      </c>
      <c r="L25" s="3">
        <v>3</v>
      </c>
      <c r="M25" s="3">
        <v>9</v>
      </c>
      <c r="N25" s="3">
        <v>1</v>
      </c>
      <c r="O25" s="3"/>
      <c r="P25" s="3">
        <v>2</v>
      </c>
      <c r="Q25" s="3">
        <v>3</v>
      </c>
      <c r="R25" s="3">
        <v>21</v>
      </c>
      <c r="S25" s="3">
        <v>543</v>
      </c>
      <c r="T25" s="3"/>
      <c r="U25" s="3"/>
      <c r="V25" s="3"/>
      <c r="W25" s="3"/>
      <c r="X25" s="3"/>
      <c r="Y25" s="3">
        <v>0</v>
      </c>
      <c r="Z25" s="3">
        <v>9</v>
      </c>
      <c r="AA25" s="3"/>
      <c r="AB25" s="3">
        <v>14</v>
      </c>
      <c r="AC25" s="3">
        <v>10749</v>
      </c>
      <c r="AD25" s="3">
        <v>25.224992666471106</v>
      </c>
      <c r="AE25" s="3">
        <v>21</v>
      </c>
      <c r="AF25" s="3">
        <v>9</v>
      </c>
      <c r="AG25" s="3">
        <v>964</v>
      </c>
      <c r="AH25" s="3">
        <v>3.5190508783937942</v>
      </c>
      <c r="AI25" s="3">
        <v>1</v>
      </c>
      <c r="AJ25" s="3">
        <v>1458</v>
      </c>
      <c r="AK25" s="3">
        <v>47.901437371663242</v>
      </c>
      <c r="AL25" s="3">
        <v>9</v>
      </c>
      <c r="AM25" s="3">
        <v>4248</v>
      </c>
      <c r="AN25" s="3">
        <v>15.507186858316222</v>
      </c>
      <c r="AO25" s="3">
        <v>2</v>
      </c>
      <c r="AP25" s="3">
        <v>2434</v>
      </c>
      <c r="AQ25" s="3">
        <v>39.983572895277206</v>
      </c>
      <c r="AR25" s="3"/>
      <c r="AS25" s="3"/>
      <c r="AT25" s="48">
        <v>43191</v>
      </c>
      <c r="AU25" s="48">
        <v>43555</v>
      </c>
      <c r="AV25" s="48" t="s">
        <v>247</v>
      </c>
      <c r="AW25" s="3"/>
      <c r="AX25" s="3"/>
      <c r="AY25" s="3"/>
      <c r="AZ25" s="3"/>
    </row>
    <row r="26" spans="1:52" x14ac:dyDescent="0.2">
      <c r="A26" s="47" t="s">
        <v>44</v>
      </c>
      <c r="B26" s="3">
        <v>120</v>
      </c>
      <c r="C26" s="3">
        <v>105</v>
      </c>
      <c r="D26" s="3">
        <v>2</v>
      </c>
      <c r="E26" s="3">
        <v>55</v>
      </c>
      <c r="F26" s="3">
        <v>41</v>
      </c>
      <c r="G26" s="3">
        <v>12</v>
      </c>
      <c r="H26" s="3">
        <v>11</v>
      </c>
      <c r="I26" s="3">
        <v>11</v>
      </c>
      <c r="J26" s="3">
        <v>11833</v>
      </c>
      <c r="K26" s="3">
        <v>35.342169124509986</v>
      </c>
      <c r="L26" s="3">
        <v>21</v>
      </c>
      <c r="M26" s="3">
        <v>11</v>
      </c>
      <c r="N26" s="3">
        <v>20</v>
      </c>
      <c r="O26" s="3">
        <v>1</v>
      </c>
      <c r="P26" s="3">
        <v>7</v>
      </c>
      <c r="Q26" s="3">
        <v>16</v>
      </c>
      <c r="R26" s="3">
        <v>43</v>
      </c>
      <c r="S26" s="3">
        <v>37</v>
      </c>
      <c r="T26" s="3">
        <v>83</v>
      </c>
      <c r="U26" s="3">
        <v>3056</v>
      </c>
      <c r="V26" s="3"/>
      <c r="W26" s="3">
        <v>1611</v>
      </c>
      <c r="X26" s="3"/>
      <c r="Y26" s="3">
        <v>0</v>
      </c>
      <c r="Z26" s="3">
        <v>4</v>
      </c>
      <c r="AA26" s="3"/>
      <c r="AB26" s="3">
        <v>113</v>
      </c>
      <c r="AC26" s="3">
        <v>96682</v>
      </c>
      <c r="AD26" s="3">
        <v>28.109829005469646</v>
      </c>
      <c r="AE26" s="3">
        <v>43</v>
      </c>
      <c r="AF26" s="3">
        <v>11</v>
      </c>
      <c r="AG26" s="3">
        <v>5478</v>
      </c>
      <c r="AH26" s="3">
        <v>16.361396303901437</v>
      </c>
      <c r="AI26" s="3">
        <v>20</v>
      </c>
      <c r="AJ26" s="3">
        <v>21005</v>
      </c>
      <c r="AK26" s="3">
        <v>34.505133470225871</v>
      </c>
      <c r="AL26" s="3">
        <v>4</v>
      </c>
      <c r="AM26" s="3">
        <v>2300</v>
      </c>
      <c r="AN26" s="3">
        <v>18.891170431211499</v>
      </c>
      <c r="AO26" s="3">
        <v>7</v>
      </c>
      <c r="AP26" s="3">
        <v>5439</v>
      </c>
      <c r="AQ26" s="3">
        <v>25.527720739219713</v>
      </c>
      <c r="AR26" s="3">
        <v>6</v>
      </c>
      <c r="AS26" s="3">
        <v>2</v>
      </c>
      <c r="AT26" s="48">
        <v>43191</v>
      </c>
      <c r="AU26" s="48">
        <v>43555</v>
      </c>
      <c r="AV26" s="48" t="s">
        <v>247</v>
      </c>
      <c r="AW26" s="3"/>
      <c r="AX26" s="3"/>
      <c r="AY26" s="3"/>
      <c r="AZ26" s="3"/>
    </row>
    <row r="27" spans="1:52" x14ac:dyDescent="0.2">
      <c r="A27" s="47" t="s">
        <v>45</v>
      </c>
      <c r="B27" s="3">
        <v>62</v>
      </c>
      <c r="C27" s="3">
        <v>51</v>
      </c>
      <c r="D27" s="3">
        <v>0</v>
      </c>
      <c r="E27" s="3">
        <v>42</v>
      </c>
      <c r="F27" s="3">
        <v>5</v>
      </c>
      <c r="G27" s="3">
        <v>7</v>
      </c>
      <c r="H27" s="3">
        <v>5</v>
      </c>
      <c r="I27" s="3">
        <v>5</v>
      </c>
      <c r="J27" s="3">
        <v>3536</v>
      </c>
      <c r="K27" s="3">
        <v>23.234496919917866</v>
      </c>
      <c r="L27" s="3">
        <v>15</v>
      </c>
      <c r="M27" s="3">
        <v>4</v>
      </c>
      <c r="N27" s="3">
        <v>9</v>
      </c>
      <c r="O27" s="3"/>
      <c r="P27" s="3">
        <v>7</v>
      </c>
      <c r="Q27" s="3">
        <v>11</v>
      </c>
      <c r="R27" s="3">
        <v>27</v>
      </c>
      <c r="S27" s="3"/>
      <c r="T27" s="3"/>
      <c r="U27" s="3">
        <v>3728</v>
      </c>
      <c r="V27" s="3"/>
      <c r="W27" s="3">
        <v>1404</v>
      </c>
      <c r="X27" s="3"/>
      <c r="Y27" s="3">
        <v>0</v>
      </c>
      <c r="Z27" s="3">
        <v>7</v>
      </c>
      <c r="AA27" s="3"/>
      <c r="AB27" s="3">
        <v>59</v>
      </c>
      <c r="AC27" s="3">
        <v>45866</v>
      </c>
      <c r="AD27" s="3">
        <v>25.540528312393416</v>
      </c>
      <c r="AE27" s="3">
        <v>28</v>
      </c>
      <c r="AF27" s="3">
        <v>4</v>
      </c>
      <c r="AG27" s="3">
        <v>804</v>
      </c>
      <c r="AH27" s="3">
        <v>6.6036960985626285</v>
      </c>
      <c r="AI27" s="3">
        <v>9</v>
      </c>
      <c r="AJ27" s="3">
        <v>14449</v>
      </c>
      <c r="AK27" s="3">
        <v>52.745608031028972</v>
      </c>
      <c r="AL27" s="3">
        <v>7</v>
      </c>
      <c r="AM27" s="3">
        <v>5414</v>
      </c>
      <c r="AN27" s="3">
        <v>25.410384276914051</v>
      </c>
      <c r="AO27" s="3">
        <v>7</v>
      </c>
      <c r="AP27" s="3">
        <v>9333</v>
      </c>
      <c r="AQ27" s="3">
        <v>43.804048107949541</v>
      </c>
      <c r="AR27" s="3">
        <v>2</v>
      </c>
      <c r="AS27" s="3">
        <v>3</v>
      </c>
      <c r="AT27" s="48">
        <v>43191</v>
      </c>
      <c r="AU27" s="48">
        <v>43555</v>
      </c>
      <c r="AV27" s="48" t="s">
        <v>250</v>
      </c>
      <c r="AW27" s="3"/>
      <c r="AX27" s="3"/>
      <c r="AY27" s="3"/>
      <c r="AZ27" s="3"/>
    </row>
    <row r="28" spans="1:52" x14ac:dyDescent="0.2">
      <c r="A28" s="47" t="s">
        <v>46</v>
      </c>
      <c r="B28" s="3">
        <v>87</v>
      </c>
      <c r="C28" s="3">
        <v>60</v>
      </c>
      <c r="D28" s="3">
        <v>1</v>
      </c>
      <c r="E28" s="3">
        <v>60</v>
      </c>
      <c r="F28" s="3">
        <v>3</v>
      </c>
      <c r="G28" s="3">
        <v>19</v>
      </c>
      <c r="H28" s="3">
        <v>18</v>
      </c>
      <c r="I28" s="3">
        <v>18</v>
      </c>
      <c r="J28" s="3">
        <v>9293</v>
      </c>
      <c r="K28" s="3">
        <v>16.961898243212413</v>
      </c>
      <c r="L28" s="3">
        <v>22</v>
      </c>
      <c r="M28" s="3">
        <v>15</v>
      </c>
      <c r="N28" s="3">
        <v>22</v>
      </c>
      <c r="O28" s="3">
        <v>1</v>
      </c>
      <c r="P28" s="3">
        <v>16</v>
      </c>
      <c r="Q28" s="3">
        <v>9</v>
      </c>
      <c r="R28" s="3">
        <v>64</v>
      </c>
      <c r="S28" s="3"/>
      <c r="T28" s="3">
        <v>1254</v>
      </c>
      <c r="U28" s="3"/>
      <c r="V28" s="3"/>
      <c r="W28" s="3"/>
      <c r="X28" s="3"/>
      <c r="Y28" s="3">
        <v>0</v>
      </c>
      <c r="Z28" s="3">
        <v>10</v>
      </c>
      <c r="AA28" s="3"/>
      <c r="AB28" s="3">
        <v>85</v>
      </c>
      <c r="AC28" s="3">
        <v>48315</v>
      </c>
      <c r="AD28" s="3">
        <v>18.67471916898176</v>
      </c>
      <c r="AE28" s="3">
        <v>65</v>
      </c>
      <c r="AF28" s="3">
        <v>15</v>
      </c>
      <c r="AG28" s="3">
        <v>6695</v>
      </c>
      <c r="AH28" s="3">
        <v>14.663928815879533</v>
      </c>
      <c r="AI28" s="3">
        <v>22</v>
      </c>
      <c r="AJ28" s="3">
        <v>20298</v>
      </c>
      <c r="AK28" s="3">
        <v>30.312488333022213</v>
      </c>
      <c r="AL28" s="3">
        <v>10</v>
      </c>
      <c r="AM28" s="3">
        <v>3854</v>
      </c>
      <c r="AN28" s="3">
        <v>12.662012320328541</v>
      </c>
      <c r="AO28" s="3">
        <v>16</v>
      </c>
      <c r="AP28" s="3">
        <v>11449</v>
      </c>
      <c r="AQ28" s="3">
        <v>23.50924024640657</v>
      </c>
      <c r="AR28" s="3"/>
      <c r="AS28" s="3">
        <v>1</v>
      </c>
      <c r="AT28" s="48">
        <v>43191</v>
      </c>
      <c r="AU28" s="48">
        <v>43555</v>
      </c>
      <c r="AV28" s="48" t="s">
        <v>248</v>
      </c>
      <c r="AW28" s="3"/>
      <c r="AX28" s="3"/>
      <c r="AY28" s="3"/>
      <c r="AZ28" s="3"/>
    </row>
    <row r="29" spans="1:52" x14ac:dyDescent="0.2">
      <c r="A29" s="47" t="s">
        <v>47</v>
      </c>
      <c r="B29" s="3">
        <v>5</v>
      </c>
      <c r="C29" s="3">
        <v>3</v>
      </c>
      <c r="D29" s="3">
        <v>1</v>
      </c>
      <c r="E29" s="3">
        <v>3</v>
      </c>
      <c r="F29" s="3"/>
      <c r="G29" s="3">
        <v>1</v>
      </c>
      <c r="H29" s="3">
        <v>0</v>
      </c>
      <c r="I29" s="3"/>
      <c r="J29" s="3"/>
      <c r="K29" s="3"/>
      <c r="L29" s="3">
        <v>1</v>
      </c>
      <c r="M29" s="3"/>
      <c r="N29" s="3"/>
      <c r="O29" s="3"/>
      <c r="P29" s="3"/>
      <c r="Q29" s="3">
        <v>4</v>
      </c>
      <c r="R29" s="3"/>
      <c r="S29" s="3"/>
      <c r="T29" s="3"/>
      <c r="U29" s="3"/>
      <c r="V29" s="3"/>
      <c r="W29" s="3"/>
      <c r="X29" s="3"/>
      <c r="Y29" s="3">
        <v>0</v>
      </c>
      <c r="Z29" s="3"/>
      <c r="AA29" s="3"/>
      <c r="AB29" s="3">
        <v>5</v>
      </c>
      <c r="AC29" s="3">
        <v>6808</v>
      </c>
      <c r="AD29" s="3">
        <v>44.734291581108828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/>
      <c r="AS29" s="3"/>
      <c r="AT29" s="48">
        <v>43191</v>
      </c>
      <c r="AU29" s="48">
        <v>43555</v>
      </c>
      <c r="AV29" s="48" t="s">
        <v>246</v>
      </c>
      <c r="AW29" s="3"/>
      <c r="AX29" s="3"/>
      <c r="AY29" s="3"/>
      <c r="AZ29" s="3"/>
    </row>
    <row r="30" spans="1:52" x14ac:dyDescent="0.2">
      <c r="A30" s="47" t="s">
        <v>48</v>
      </c>
      <c r="B30" s="3"/>
      <c r="C30" s="3">
        <v>0</v>
      </c>
      <c r="D30" s="3">
        <v>0</v>
      </c>
      <c r="E30" s="3"/>
      <c r="F30" s="3"/>
      <c r="G30" s="3">
        <v>0</v>
      </c>
      <c r="H30" s="3">
        <v>0</v>
      </c>
      <c r="I30" s="3"/>
      <c r="J30" s="3"/>
      <c r="K30" s="3"/>
      <c r="L30" s="3"/>
      <c r="M30" s="3"/>
      <c r="N30" s="3"/>
      <c r="O30" s="3"/>
      <c r="P30" s="3"/>
      <c r="Q30" s="3">
        <v>0</v>
      </c>
      <c r="R30" s="3"/>
      <c r="S30" s="3"/>
      <c r="T30" s="3"/>
      <c r="U30" s="3"/>
      <c r="V30" s="3"/>
      <c r="W30" s="3"/>
      <c r="X30" s="3"/>
      <c r="Y30" s="3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48">
        <v>43191</v>
      </c>
      <c r="AU30" s="48">
        <v>43555</v>
      </c>
      <c r="AV30" s="48" t="s">
        <v>247</v>
      </c>
      <c r="AW30" s="3"/>
      <c r="AX30" s="3"/>
      <c r="AY30" s="3"/>
      <c r="AZ30" s="3"/>
    </row>
    <row r="31" spans="1:52" x14ac:dyDescent="0.2">
      <c r="A31" s="47" t="s">
        <v>49</v>
      </c>
      <c r="B31" s="3"/>
      <c r="C31" s="3">
        <v>0</v>
      </c>
      <c r="D31" s="3">
        <v>0</v>
      </c>
      <c r="E31" s="3"/>
      <c r="F31" s="3"/>
      <c r="G31" s="3">
        <v>0</v>
      </c>
      <c r="H31" s="3">
        <v>0</v>
      </c>
      <c r="I31" s="3"/>
      <c r="J31" s="3"/>
      <c r="K31" s="3"/>
      <c r="L31" s="3"/>
      <c r="M31" s="3"/>
      <c r="N31" s="3"/>
      <c r="O31" s="3"/>
      <c r="P31" s="3"/>
      <c r="Q31" s="3">
        <v>0</v>
      </c>
      <c r="R31" s="3"/>
      <c r="S31" s="3"/>
      <c r="T31" s="3"/>
      <c r="U31" s="3"/>
      <c r="V31" s="3"/>
      <c r="W31" s="3"/>
      <c r="X31" s="3"/>
      <c r="Y31" s="3">
        <v>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48">
        <v>43191</v>
      </c>
      <c r="AU31" s="48">
        <v>43555</v>
      </c>
      <c r="AV31" s="48" t="s">
        <v>248</v>
      </c>
      <c r="AW31" s="3"/>
      <c r="AX31" s="3"/>
      <c r="AY31" s="3"/>
      <c r="AZ31" s="3"/>
    </row>
    <row r="32" spans="1:52" x14ac:dyDescent="0.2">
      <c r="A32" s="47" t="s">
        <v>50</v>
      </c>
      <c r="B32" s="3"/>
      <c r="C32" s="3">
        <v>0</v>
      </c>
      <c r="D32" s="3">
        <v>0</v>
      </c>
      <c r="E32" s="3"/>
      <c r="F32" s="3"/>
      <c r="G32" s="3">
        <v>0</v>
      </c>
      <c r="H32" s="3">
        <v>0</v>
      </c>
      <c r="I32" s="3"/>
      <c r="J32" s="3"/>
      <c r="K32" s="3"/>
      <c r="L32" s="3"/>
      <c r="M32" s="3"/>
      <c r="N32" s="3"/>
      <c r="O32" s="3"/>
      <c r="P32" s="3"/>
      <c r="Q32" s="3">
        <v>0</v>
      </c>
      <c r="R32" s="3"/>
      <c r="S32" s="3"/>
      <c r="T32" s="3"/>
      <c r="U32" s="3"/>
      <c r="V32" s="3"/>
      <c r="W32" s="3"/>
      <c r="X32" s="3"/>
      <c r="Y32" s="3">
        <v>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48">
        <v>43191</v>
      </c>
      <c r="AU32" s="48">
        <v>43555</v>
      </c>
      <c r="AV32" s="48" t="s">
        <v>247</v>
      </c>
      <c r="AW32" s="3"/>
      <c r="AX32" s="3"/>
      <c r="AY32" s="3"/>
      <c r="AZ32" s="3"/>
    </row>
    <row r="33" spans="1:52" x14ac:dyDescent="0.2">
      <c r="A33" s="47" t="s">
        <v>51</v>
      </c>
      <c r="B33" s="3">
        <v>18</v>
      </c>
      <c r="C33" s="3">
        <v>17</v>
      </c>
      <c r="D33" s="3">
        <v>0</v>
      </c>
      <c r="E33" s="3">
        <v>14</v>
      </c>
      <c r="F33" s="3">
        <v>2</v>
      </c>
      <c r="G33" s="3">
        <v>1</v>
      </c>
      <c r="H33" s="3">
        <v>1</v>
      </c>
      <c r="I33" s="3">
        <v>1</v>
      </c>
      <c r="J33" s="3">
        <v>579</v>
      </c>
      <c r="K33" s="3">
        <v>19.022587268993838</v>
      </c>
      <c r="L33" s="3">
        <v>14</v>
      </c>
      <c r="M33" s="3">
        <v>5</v>
      </c>
      <c r="N33" s="3">
        <v>1</v>
      </c>
      <c r="O33" s="3"/>
      <c r="P33" s="3">
        <v>1</v>
      </c>
      <c r="Q33" s="3">
        <v>0</v>
      </c>
      <c r="R33" s="3">
        <v>7</v>
      </c>
      <c r="S33" s="3">
        <v>492</v>
      </c>
      <c r="T33" s="3"/>
      <c r="U33" s="3">
        <v>781</v>
      </c>
      <c r="V33" s="3"/>
      <c r="W33" s="3"/>
      <c r="X33" s="3"/>
      <c r="Y33" s="3">
        <v>0</v>
      </c>
      <c r="Z33" s="3"/>
      <c r="AA33" s="3"/>
      <c r="AB33" s="3">
        <v>15</v>
      </c>
      <c r="AC33" s="3">
        <v>3137</v>
      </c>
      <c r="AD33" s="3">
        <v>6.8709103353867214</v>
      </c>
      <c r="AE33" s="3">
        <v>7</v>
      </c>
      <c r="AF33" s="3">
        <v>5</v>
      </c>
      <c r="AG33" s="3">
        <v>800</v>
      </c>
      <c r="AH33" s="3">
        <v>5.2566735112936342</v>
      </c>
      <c r="AI33" s="3">
        <v>1</v>
      </c>
      <c r="AJ33" s="3">
        <v>797</v>
      </c>
      <c r="AK33" s="3">
        <v>26.184804928131417</v>
      </c>
      <c r="AL33" s="3">
        <v>0</v>
      </c>
      <c r="AM33" s="3">
        <v>0</v>
      </c>
      <c r="AN33" s="3">
        <v>0</v>
      </c>
      <c r="AO33" s="3">
        <v>1</v>
      </c>
      <c r="AP33" s="3">
        <v>376</v>
      </c>
      <c r="AQ33" s="3">
        <v>12.353182751540041</v>
      </c>
      <c r="AR33" s="3">
        <v>1</v>
      </c>
      <c r="AS33" s="3"/>
      <c r="AT33" s="48">
        <v>43191</v>
      </c>
      <c r="AU33" s="48">
        <v>43555</v>
      </c>
      <c r="AV33" s="48" t="s">
        <v>247</v>
      </c>
      <c r="AW33" s="3"/>
      <c r="AX33" s="3"/>
      <c r="AY33" s="3"/>
      <c r="AZ33" s="3"/>
    </row>
    <row r="34" spans="1:52" x14ac:dyDescent="0.2">
      <c r="A34" s="47" t="s">
        <v>52</v>
      </c>
      <c r="B34" s="3">
        <v>39</v>
      </c>
      <c r="C34" s="3">
        <v>28</v>
      </c>
      <c r="D34" s="3">
        <v>1</v>
      </c>
      <c r="E34" s="3">
        <v>33</v>
      </c>
      <c r="F34" s="3"/>
      <c r="G34" s="3">
        <v>10</v>
      </c>
      <c r="H34" s="3">
        <v>3</v>
      </c>
      <c r="I34" s="3">
        <v>3</v>
      </c>
      <c r="J34" s="3">
        <v>2186</v>
      </c>
      <c r="K34" s="3">
        <v>23.939767282683093</v>
      </c>
      <c r="L34" s="3">
        <v>14</v>
      </c>
      <c r="M34" s="3">
        <v>7</v>
      </c>
      <c r="N34" s="3">
        <v>2</v>
      </c>
      <c r="O34" s="3"/>
      <c r="P34" s="3">
        <v>9</v>
      </c>
      <c r="Q34" s="3">
        <v>9</v>
      </c>
      <c r="R34" s="3">
        <v>20</v>
      </c>
      <c r="S34" s="3">
        <v>1440</v>
      </c>
      <c r="T34" s="3"/>
      <c r="U34" s="3"/>
      <c r="V34" s="3"/>
      <c r="W34" s="3"/>
      <c r="X34" s="3"/>
      <c r="Y34" s="3">
        <v>0</v>
      </c>
      <c r="Z34" s="3">
        <v>2</v>
      </c>
      <c r="AA34" s="3"/>
      <c r="AB34" s="3">
        <v>37</v>
      </c>
      <c r="AC34" s="3">
        <v>32638</v>
      </c>
      <c r="AD34" s="3">
        <v>28.980964537432712</v>
      </c>
      <c r="AE34" s="3">
        <v>21</v>
      </c>
      <c r="AF34" s="3">
        <v>7</v>
      </c>
      <c r="AG34" s="3">
        <v>4854</v>
      </c>
      <c r="AH34" s="3">
        <v>22.782047521267234</v>
      </c>
      <c r="AI34" s="3">
        <v>2</v>
      </c>
      <c r="AJ34" s="3">
        <v>2343</v>
      </c>
      <c r="AK34" s="3">
        <v>38.488706365503077</v>
      </c>
      <c r="AL34" s="3">
        <v>2</v>
      </c>
      <c r="AM34" s="3">
        <v>1186</v>
      </c>
      <c r="AN34" s="3">
        <v>19.482546201232033</v>
      </c>
      <c r="AO34" s="3">
        <v>9</v>
      </c>
      <c r="AP34" s="3">
        <v>9713</v>
      </c>
      <c r="AQ34" s="3">
        <v>35.456992927218799</v>
      </c>
      <c r="AR34" s="3"/>
      <c r="AS34" s="3">
        <v>1</v>
      </c>
      <c r="AT34" s="48">
        <v>43191</v>
      </c>
      <c r="AU34" s="48">
        <v>43555</v>
      </c>
      <c r="AV34" s="48" t="s">
        <v>246</v>
      </c>
      <c r="AW34" s="3"/>
      <c r="AX34" s="3"/>
      <c r="AY34" s="3"/>
      <c r="AZ34" s="3"/>
    </row>
    <row r="35" spans="1:52" x14ac:dyDescent="0.2">
      <c r="A35" s="47" t="s">
        <v>53</v>
      </c>
      <c r="B35" s="3">
        <v>11</v>
      </c>
      <c r="C35" s="3">
        <v>8</v>
      </c>
      <c r="D35" s="3">
        <v>0</v>
      </c>
      <c r="E35" s="3">
        <v>8</v>
      </c>
      <c r="F35" s="3"/>
      <c r="G35" s="3">
        <v>3</v>
      </c>
      <c r="H35" s="3">
        <v>3</v>
      </c>
      <c r="I35" s="3">
        <v>3</v>
      </c>
      <c r="J35" s="3">
        <v>3338</v>
      </c>
      <c r="K35" s="3">
        <v>36.555783709787818</v>
      </c>
      <c r="L35" s="3">
        <v>7</v>
      </c>
      <c r="M35" s="3"/>
      <c r="N35" s="3"/>
      <c r="O35" s="3"/>
      <c r="P35" s="3">
        <v>1</v>
      </c>
      <c r="Q35" s="3">
        <v>1</v>
      </c>
      <c r="R35" s="3">
        <v>3</v>
      </c>
      <c r="S35" s="3"/>
      <c r="T35" s="3"/>
      <c r="U35" s="3"/>
      <c r="V35" s="3"/>
      <c r="W35" s="3"/>
      <c r="X35" s="3"/>
      <c r="Y35" s="3">
        <v>0</v>
      </c>
      <c r="Z35" s="3">
        <v>2</v>
      </c>
      <c r="AA35" s="3"/>
      <c r="AB35" s="3">
        <v>11</v>
      </c>
      <c r="AC35" s="3">
        <v>6784</v>
      </c>
      <c r="AD35" s="3">
        <v>20.262086988986372</v>
      </c>
      <c r="AE35" s="3">
        <v>3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2</v>
      </c>
      <c r="AM35" s="3">
        <v>315</v>
      </c>
      <c r="AN35" s="3">
        <v>5.1745379876796713</v>
      </c>
      <c r="AO35" s="3">
        <v>1</v>
      </c>
      <c r="AP35" s="3">
        <v>464</v>
      </c>
      <c r="AQ35" s="3">
        <v>15.24435318275154</v>
      </c>
      <c r="AR35" s="3"/>
      <c r="AS35" s="3"/>
      <c r="AT35" s="48">
        <v>43191</v>
      </c>
      <c r="AU35" s="48">
        <v>43555</v>
      </c>
      <c r="AV35" s="48" t="s">
        <v>248</v>
      </c>
      <c r="AW35" s="3"/>
      <c r="AX35" s="3"/>
      <c r="AY35" s="3"/>
      <c r="AZ35" s="3"/>
    </row>
    <row r="36" spans="1:52" x14ac:dyDescent="0.2">
      <c r="A36" s="47" t="s">
        <v>54</v>
      </c>
      <c r="B36" s="3">
        <v>46</v>
      </c>
      <c r="C36" s="3">
        <v>30</v>
      </c>
      <c r="D36" s="3">
        <v>0</v>
      </c>
      <c r="E36" s="3">
        <v>23</v>
      </c>
      <c r="F36" s="3"/>
      <c r="G36" s="3">
        <v>16</v>
      </c>
      <c r="H36" s="3">
        <v>17</v>
      </c>
      <c r="I36" s="3">
        <v>17</v>
      </c>
      <c r="J36" s="3">
        <v>9226</v>
      </c>
      <c r="K36" s="3">
        <v>17.830172726174659</v>
      </c>
      <c r="L36" s="3">
        <v>23</v>
      </c>
      <c r="M36" s="3">
        <v>5</v>
      </c>
      <c r="N36" s="3">
        <v>4</v>
      </c>
      <c r="O36" s="3">
        <v>2</v>
      </c>
      <c r="P36" s="3">
        <v>12</v>
      </c>
      <c r="Q36" s="3">
        <v>11</v>
      </c>
      <c r="R36" s="3">
        <v>32</v>
      </c>
      <c r="S36" s="3"/>
      <c r="T36" s="3"/>
      <c r="U36" s="3"/>
      <c r="V36" s="3"/>
      <c r="W36" s="3">
        <v>405</v>
      </c>
      <c r="X36" s="3"/>
      <c r="Y36" s="3">
        <v>0</v>
      </c>
      <c r="Z36" s="3">
        <v>9</v>
      </c>
      <c r="AA36" s="3"/>
      <c r="AB36" s="3">
        <v>45</v>
      </c>
      <c r="AC36" s="3">
        <v>31933</v>
      </c>
      <c r="AD36" s="3">
        <v>23.314077116130505</v>
      </c>
      <c r="AE36" s="3">
        <v>33</v>
      </c>
      <c r="AF36" s="3">
        <v>5</v>
      </c>
      <c r="AG36" s="3">
        <v>1897</v>
      </c>
      <c r="AH36" s="3">
        <v>12.464887063655031</v>
      </c>
      <c r="AI36" s="3">
        <v>4</v>
      </c>
      <c r="AJ36" s="3">
        <v>5416</v>
      </c>
      <c r="AK36" s="3">
        <v>44.484599589322379</v>
      </c>
      <c r="AL36" s="3">
        <v>9</v>
      </c>
      <c r="AM36" s="3">
        <v>3487</v>
      </c>
      <c r="AN36" s="3">
        <v>12.729180926306183</v>
      </c>
      <c r="AO36" s="3">
        <v>12</v>
      </c>
      <c r="AP36" s="3">
        <v>7306</v>
      </c>
      <c r="AQ36" s="3">
        <v>20.002737850787135</v>
      </c>
      <c r="AR36" s="3"/>
      <c r="AS36" s="3">
        <v>3</v>
      </c>
      <c r="AT36" s="48">
        <v>43191</v>
      </c>
      <c r="AU36" s="48">
        <v>43555</v>
      </c>
      <c r="AV36" s="48" t="s">
        <v>247</v>
      </c>
      <c r="AW36" s="3"/>
      <c r="AX36" s="3"/>
      <c r="AY36" s="3"/>
      <c r="AZ36" s="3"/>
    </row>
    <row r="37" spans="1:52" x14ac:dyDescent="0.2">
      <c r="A37" s="47" t="s">
        <v>55</v>
      </c>
      <c r="B37" s="3">
        <v>31</v>
      </c>
      <c r="C37" s="3">
        <v>20</v>
      </c>
      <c r="D37" s="3">
        <v>0</v>
      </c>
      <c r="E37" s="3">
        <v>25</v>
      </c>
      <c r="F37" s="3">
        <v>3</v>
      </c>
      <c r="G37" s="3">
        <v>9</v>
      </c>
      <c r="H37" s="3">
        <v>1</v>
      </c>
      <c r="I37" s="3">
        <v>1</v>
      </c>
      <c r="J37" s="3">
        <v>228</v>
      </c>
      <c r="K37" s="3">
        <v>7.4907597535934292</v>
      </c>
      <c r="L37" s="3">
        <v>8</v>
      </c>
      <c r="M37" s="3">
        <v>10</v>
      </c>
      <c r="N37" s="3">
        <v>7</v>
      </c>
      <c r="O37" s="3"/>
      <c r="P37" s="3">
        <v>5</v>
      </c>
      <c r="Q37" s="3">
        <v>4</v>
      </c>
      <c r="R37" s="3">
        <v>25</v>
      </c>
      <c r="S37" s="3"/>
      <c r="T37" s="3"/>
      <c r="U37" s="3"/>
      <c r="V37" s="3"/>
      <c r="W37" s="3"/>
      <c r="X37" s="3"/>
      <c r="Y37" s="3">
        <v>0</v>
      </c>
      <c r="Z37" s="3">
        <v>3</v>
      </c>
      <c r="AA37" s="3"/>
      <c r="AB37" s="3">
        <v>31</v>
      </c>
      <c r="AC37" s="3">
        <v>18865</v>
      </c>
      <c r="AD37" s="3">
        <v>19.993376167450485</v>
      </c>
      <c r="AE37" s="3">
        <v>25</v>
      </c>
      <c r="AF37" s="3">
        <v>10</v>
      </c>
      <c r="AG37" s="3">
        <v>3019</v>
      </c>
      <c r="AH37" s="3">
        <v>9.9186858316221755</v>
      </c>
      <c r="AI37" s="3">
        <v>7</v>
      </c>
      <c r="AJ37" s="3">
        <v>4237</v>
      </c>
      <c r="AK37" s="3">
        <v>19.886183631563512</v>
      </c>
      <c r="AL37" s="3">
        <v>3</v>
      </c>
      <c r="AM37" s="3">
        <v>542</v>
      </c>
      <c r="AN37" s="3">
        <v>5.9356605065023951</v>
      </c>
      <c r="AO37" s="3">
        <v>5</v>
      </c>
      <c r="AP37" s="3">
        <v>3530</v>
      </c>
      <c r="AQ37" s="3">
        <v>23.195071868583163</v>
      </c>
      <c r="AR37" s="3"/>
      <c r="AS37" s="3">
        <v>2</v>
      </c>
      <c r="AT37" s="48">
        <v>43191</v>
      </c>
      <c r="AU37" s="48">
        <v>43555</v>
      </c>
      <c r="AV37" s="48" t="s">
        <v>249</v>
      </c>
      <c r="AW37" s="3"/>
      <c r="AX37" s="3"/>
      <c r="AY37" s="3"/>
      <c r="AZ37" s="3"/>
    </row>
    <row r="38" spans="1:52" x14ac:dyDescent="0.2">
      <c r="A38" s="47" t="s">
        <v>56</v>
      </c>
      <c r="B38" s="3">
        <v>14</v>
      </c>
      <c r="C38" s="3">
        <v>13</v>
      </c>
      <c r="D38" s="3">
        <v>0</v>
      </c>
      <c r="E38" s="3">
        <v>13</v>
      </c>
      <c r="F38" s="3"/>
      <c r="G38" s="3">
        <v>1</v>
      </c>
      <c r="H38" s="3">
        <v>1</v>
      </c>
      <c r="I38" s="3">
        <v>1</v>
      </c>
      <c r="J38" s="3">
        <v>229</v>
      </c>
      <c r="K38" s="3">
        <v>7.523613963039014</v>
      </c>
      <c r="L38" s="3">
        <v>8</v>
      </c>
      <c r="M38" s="3"/>
      <c r="N38" s="3">
        <v>4</v>
      </c>
      <c r="O38" s="3"/>
      <c r="P38" s="3">
        <v>5</v>
      </c>
      <c r="Q38" s="3">
        <v>3</v>
      </c>
      <c r="R38" s="3">
        <v>10</v>
      </c>
      <c r="S38" s="3"/>
      <c r="T38" s="3"/>
      <c r="U38" s="3"/>
      <c r="V38" s="3"/>
      <c r="W38" s="3"/>
      <c r="X38" s="3"/>
      <c r="Y38" s="3">
        <v>0</v>
      </c>
      <c r="Z38" s="3">
        <v>1</v>
      </c>
      <c r="AA38" s="3"/>
      <c r="AB38" s="3">
        <v>14</v>
      </c>
      <c r="AC38" s="3">
        <v>6748</v>
      </c>
      <c r="AD38" s="3">
        <v>15.835728952772074</v>
      </c>
      <c r="AE38" s="3">
        <v>10</v>
      </c>
      <c r="AF38" s="3">
        <v>0</v>
      </c>
      <c r="AG38" s="3">
        <v>0</v>
      </c>
      <c r="AH38" s="3">
        <v>0</v>
      </c>
      <c r="AI38" s="3">
        <v>4</v>
      </c>
      <c r="AJ38" s="3">
        <v>7673</v>
      </c>
      <c r="AK38" s="3">
        <v>63.022587268993838</v>
      </c>
      <c r="AL38" s="3">
        <v>1</v>
      </c>
      <c r="AM38" s="3">
        <v>221</v>
      </c>
      <c r="AN38" s="3">
        <v>7.2607802874743328</v>
      </c>
      <c r="AO38" s="3">
        <v>5</v>
      </c>
      <c r="AP38" s="3">
        <v>5739</v>
      </c>
      <c r="AQ38" s="3">
        <v>37.710061601642707</v>
      </c>
      <c r="AR38" s="3"/>
      <c r="AS38" s="3"/>
      <c r="AT38" s="48">
        <v>43191</v>
      </c>
      <c r="AU38" s="48">
        <v>43555</v>
      </c>
      <c r="AV38" s="48" t="s">
        <v>250</v>
      </c>
      <c r="AW38" s="3"/>
      <c r="AX38" s="3"/>
      <c r="AY38" s="3"/>
      <c r="AZ38" s="3"/>
    </row>
    <row r="39" spans="1:52" x14ac:dyDescent="0.2">
      <c r="A39" s="47" t="s">
        <v>57</v>
      </c>
      <c r="B39" s="3"/>
      <c r="C39" s="3">
        <v>0</v>
      </c>
      <c r="D39" s="3">
        <v>0</v>
      </c>
      <c r="E39" s="3"/>
      <c r="F39" s="3"/>
      <c r="G39" s="3">
        <v>0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>
        <v>0</v>
      </c>
      <c r="R39" s="3"/>
      <c r="S39" s="3"/>
      <c r="T39" s="3"/>
      <c r="U39" s="3"/>
      <c r="V39" s="3"/>
      <c r="W39" s="3"/>
      <c r="X39" s="3"/>
      <c r="Y39" s="3">
        <v>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48">
        <v>43191</v>
      </c>
      <c r="AU39" s="48">
        <v>43555</v>
      </c>
      <c r="AV39" s="48" t="s">
        <v>250</v>
      </c>
      <c r="AW39" s="3"/>
      <c r="AX39" s="3"/>
      <c r="AY39" s="3"/>
      <c r="AZ39" s="3"/>
    </row>
    <row r="40" spans="1:52" x14ac:dyDescent="0.2">
      <c r="A40" s="47" t="s">
        <v>58</v>
      </c>
      <c r="B40" s="3">
        <v>10</v>
      </c>
      <c r="C40" s="3">
        <v>9</v>
      </c>
      <c r="D40" s="3">
        <v>0</v>
      </c>
      <c r="E40" s="3">
        <v>4</v>
      </c>
      <c r="F40" s="3">
        <v>1</v>
      </c>
      <c r="G40" s="3">
        <v>1</v>
      </c>
      <c r="H40" s="3">
        <v>5</v>
      </c>
      <c r="I40" s="3">
        <v>5</v>
      </c>
      <c r="J40" s="3">
        <v>4777</v>
      </c>
      <c r="K40" s="3">
        <v>31.388911704312115</v>
      </c>
      <c r="L40" s="3">
        <v>6</v>
      </c>
      <c r="M40" s="3">
        <v>2</v>
      </c>
      <c r="N40" s="3"/>
      <c r="O40" s="3">
        <v>1</v>
      </c>
      <c r="P40" s="3">
        <v>2</v>
      </c>
      <c r="Q40" s="3">
        <v>0</v>
      </c>
      <c r="R40" s="3">
        <v>5</v>
      </c>
      <c r="S40" s="3">
        <v>853</v>
      </c>
      <c r="T40" s="3"/>
      <c r="U40" s="3"/>
      <c r="V40" s="3"/>
      <c r="W40" s="3"/>
      <c r="X40" s="3"/>
      <c r="Y40" s="3">
        <v>0</v>
      </c>
      <c r="Z40" s="3"/>
      <c r="AA40" s="3"/>
      <c r="AB40" s="3">
        <v>9</v>
      </c>
      <c r="AC40" s="3">
        <v>6855</v>
      </c>
      <c r="AD40" s="3">
        <v>25.023956194387406</v>
      </c>
      <c r="AE40" s="3">
        <v>5</v>
      </c>
      <c r="AF40" s="3">
        <v>2</v>
      </c>
      <c r="AG40" s="3">
        <v>1492</v>
      </c>
      <c r="AH40" s="3">
        <v>24.50924024640657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2</v>
      </c>
      <c r="AP40" s="3">
        <v>1648</v>
      </c>
      <c r="AQ40" s="3">
        <v>27.071868583162217</v>
      </c>
      <c r="AR40" s="3"/>
      <c r="AS40" s="3"/>
      <c r="AT40" s="48">
        <v>43191</v>
      </c>
      <c r="AU40" s="48">
        <v>43555</v>
      </c>
      <c r="AV40" s="48" t="s">
        <v>248</v>
      </c>
      <c r="AW40" s="3"/>
      <c r="AX40" s="3"/>
      <c r="AY40" s="3"/>
      <c r="AZ40" s="3"/>
    </row>
    <row r="41" spans="1:52" x14ac:dyDescent="0.2">
      <c r="A41" s="47" t="s">
        <v>59</v>
      </c>
      <c r="B41" s="3"/>
      <c r="C41" s="3">
        <v>0</v>
      </c>
      <c r="D41" s="3">
        <v>0</v>
      </c>
      <c r="E41" s="3"/>
      <c r="F41" s="3"/>
      <c r="G41" s="3">
        <v>0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>
        <v>0</v>
      </c>
      <c r="R41" s="3"/>
      <c r="S41" s="3"/>
      <c r="T41" s="3"/>
      <c r="U41" s="3"/>
      <c r="V41" s="3"/>
      <c r="W41" s="3"/>
      <c r="X41" s="3"/>
      <c r="Y41" s="3"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48">
        <v>43191</v>
      </c>
      <c r="AU41" s="48">
        <v>43555</v>
      </c>
      <c r="AV41" s="48" t="s">
        <v>246</v>
      </c>
      <c r="AW41" s="3"/>
      <c r="AX41" s="3"/>
      <c r="AY41" s="3"/>
      <c r="AZ41" s="3"/>
    </row>
    <row r="42" spans="1:52" x14ac:dyDescent="0.2">
      <c r="A42" s="47" t="s">
        <v>60</v>
      </c>
      <c r="B42" s="3">
        <v>176</v>
      </c>
      <c r="C42" s="3">
        <v>141</v>
      </c>
      <c r="D42" s="3">
        <v>2</v>
      </c>
      <c r="E42" s="3">
        <v>128</v>
      </c>
      <c r="F42" s="3">
        <v>11</v>
      </c>
      <c r="G42" s="3">
        <v>26</v>
      </c>
      <c r="H42" s="3">
        <v>24</v>
      </c>
      <c r="I42" s="3">
        <v>24</v>
      </c>
      <c r="J42" s="3">
        <v>18823</v>
      </c>
      <c r="K42" s="3">
        <v>25.767282683093772</v>
      </c>
      <c r="L42" s="3">
        <v>65</v>
      </c>
      <c r="M42" s="3">
        <v>21</v>
      </c>
      <c r="N42" s="3">
        <v>24</v>
      </c>
      <c r="O42" s="3">
        <v>2</v>
      </c>
      <c r="P42" s="3">
        <v>30</v>
      </c>
      <c r="Q42" s="3">
        <v>38</v>
      </c>
      <c r="R42" s="3">
        <v>92</v>
      </c>
      <c r="S42" s="3"/>
      <c r="T42" s="3">
        <v>0</v>
      </c>
      <c r="U42" s="3"/>
      <c r="V42" s="3"/>
      <c r="W42" s="3">
        <v>4380</v>
      </c>
      <c r="X42" s="3">
        <v>1</v>
      </c>
      <c r="Y42" s="3">
        <v>0</v>
      </c>
      <c r="Z42" s="3">
        <v>14</v>
      </c>
      <c r="AA42" s="3"/>
      <c r="AB42" s="3">
        <v>171</v>
      </c>
      <c r="AC42" s="3">
        <v>114223</v>
      </c>
      <c r="AD42" s="3">
        <v>21.945651260251928</v>
      </c>
      <c r="AE42" s="3">
        <v>92</v>
      </c>
      <c r="AF42" s="3">
        <v>21</v>
      </c>
      <c r="AG42" s="3">
        <v>7897</v>
      </c>
      <c r="AH42" s="3">
        <v>12.354747237704116</v>
      </c>
      <c r="AI42" s="3">
        <v>24</v>
      </c>
      <c r="AJ42" s="3">
        <v>29860</v>
      </c>
      <c r="AK42" s="3">
        <v>40.876112251882276</v>
      </c>
      <c r="AL42" s="3">
        <v>14</v>
      </c>
      <c r="AM42" s="3">
        <v>5830</v>
      </c>
      <c r="AN42" s="3">
        <v>13.68143150484013</v>
      </c>
      <c r="AO42" s="3">
        <v>30</v>
      </c>
      <c r="AP42" s="3">
        <v>32351</v>
      </c>
      <c r="AQ42" s="3">
        <v>35.428884325804241</v>
      </c>
      <c r="AR42" s="3"/>
      <c r="AS42" s="3">
        <v>7</v>
      </c>
      <c r="AT42" s="48">
        <v>43191</v>
      </c>
      <c r="AU42" s="48">
        <v>43555</v>
      </c>
      <c r="AV42" s="48" t="s">
        <v>246</v>
      </c>
      <c r="AW42" s="3"/>
      <c r="AX42" s="3"/>
      <c r="AY42" s="3"/>
      <c r="AZ42" s="3"/>
    </row>
    <row r="43" spans="1:52" x14ac:dyDescent="0.2">
      <c r="A43" s="47" t="s">
        <v>61</v>
      </c>
      <c r="B43" s="3"/>
      <c r="C43" s="3">
        <v>0</v>
      </c>
      <c r="D43" s="3">
        <v>0</v>
      </c>
      <c r="E43" s="3"/>
      <c r="F43" s="3"/>
      <c r="G43" s="3">
        <v>0</v>
      </c>
      <c r="H43" s="3">
        <v>0</v>
      </c>
      <c r="I43" s="3"/>
      <c r="J43" s="3"/>
      <c r="K43" s="3"/>
      <c r="L43" s="3"/>
      <c r="M43" s="3"/>
      <c r="N43" s="3"/>
      <c r="O43" s="3"/>
      <c r="P43" s="3"/>
      <c r="Q43" s="3">
        <v>0</v>
      </c>
      <c r="R43" s="3"/>
      <c r="S43" s="3"/>
      <c r="T43" s="3"/>
      <c r="U43" s="3"/>
      <c r="V43" s="3"/>
      <c r="W43" s="3"/>
      <c r="X43" s="3"/>
      <c r="Y43" s="3"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8">
        <v>43191</v>
      </c>
      <c r="AU43" s="48">
        <v>43555</v>
      </c>
      <c r="AV43" s="48" t="s">
        <v>246</v>
      </c>
      <c r="AW43" s="3"/>
      <c r="AX43" s="3"/>
      <c r="AY43" s="3"/>
      <c r="AZ43" s="3"/>
    </row>
    <row r="44" spans="1:52" x14ac:dyDescent="0.2">
      <c r="A44" s="47" t="s">
        <v>62</v>
      </c>
      <c r="B44" s="3">
        <v>47</v>
      </c>
      <c r="C44" s="3">
        <v>39</v>
      </c>
      <c r="D44" s="3">
        <v>0</v>
      </c>
      <c r="E44" s="3">
        <v>31</v>
      </c>
      <c r="F44" s="3">
        <v>2</v>
      </c>
      <c r="G44" s="3">
        <v>8</v>
      </c>
      <c r="H44" s="3">
        <v>9</v>
      </c>
      <c r="I44" s="3">
        <v>9</v>
      </c>
      <c r="J44" s="3">
        <v>8200</v>
      </c>
      <c r="K44" s="3">
        <v>29.933835272644306</v>
      </c>
      <c r="L44" s="3">
        <v>17</v>
      </c>
      <c r="M44" s="3">
        <v>6</v>
      </c>
      <c r="N44" s="3">
        <v>9</v>
      </c>
      <c r="O44" s="3"/>
      <c r="P44" s="3">
        <v>3</v>
      </c>
      <c r="Q44" s="3">
        <v>8</v>
      </c>
      <c r="R44" s="3">
        <v>23</v>
      </c>
      <c r="S44" s="3"/>
      <c r="T44" s="3"/>
      <c r="U44" s="3">
        <v>2292</v>
      </c>
      <c r="V44" s="3"/>
      <c r="W44" s="3">
        <v>897</v>
      </c>
      <c r="X44" s="3"/>
      <c r="Y44" s="3">
        <v>0</v>
      </c>
      <c r="Z44" s="3">
        <v>5</v>
      </c>
      <c r="AA44" s="3"/>
      <c r="AB44" s="3">
        <v>44</v>
      </c>
      <c r="AC44" s="3">
        <v>26405</v>
      </c>
      <c r="AD44" s="3">
        <v>19.716259100242674</v>
      </c>
      <c r="AE44" s="3">
        <v>23</v>
      </c>
      <c r="AF44" s="3">
        <v>6</v>
      </c>
      <c r="AG44" s="3">
        <v>286</v>
      </c>
      <c r="AH44" s="3">
        <v>1.5660506502395619</v>
      </c>
      <c r="AI44" s="3">
        <v>9</v>
      </c>
      <c r="AJ44" s="3">
        <v>9949</v>
      </c>
      <c r="AK44" s="3">
        <v>36.318503308236366</v>
      </c>
      <c r="AL44" s="3">
        <v>5</v>
      </c>
      <c r="AM44" s="3">
        <v>1925</v>
      </c>
      <c r="AN44" s="3">
        <v>12.648870636550308</v>
      </c>
      <c r="AO44" s="3">
        <v>3</v>
      </c>
      <c r="AP44" s="3">
        <v>2147</v>
      </c>
      <c r="AQ44" s="3">
        <v>23.512662559890483</v>
      </c>
      <c r="AR44" s="3">
        <v>2</v>
      </c>
      <c r="AS44" s="3"/>
      <c r="AT44" s="48">
        <v>43191</v>
      </c>
      <c r="AU44" s="48">
        <v>43555</v>
      </c>
      <c r="AV44" s="48" t="s">
        <v>246</v>
      </c>
      <c r="AW44" s="3"/>
      <c r="AX44" s="3"/>
      <c r="AY44" s="3"/>
      <c r="AZ44" s="3"/>
    </row>
    <row r="45" spans="1:52" x14ac:dyDescent="0.2">
      <c r="A45" s="47" t="s">
        <v>63</v>
      </c>
      <c r="B45" s="3">
        <v>17</v>
      </c>
      <c r="C45" s="3">
        <v>13</v>
      </c>
      <c r="D45" s="3">
        <v>0</v>
      </c>
      <c r="E45" s="3">
        <v>9</v>
      </c>
      <c r="F45" s="3"/>
      <c r="G45" s="3">
        <v>2</v>
      </c>
      <c r="H45" s="3">
        <v>5</v>
      </c>
      <c r="I45" s="3">
        <v>5</v>
      </c>
      <c r="J45" s="3">
        <v>1829</v>
      </c>
      <c r="K45" s="3">
        <v>12.018069815195073</v>
      </c>
      <c r="L45" s="3">
        <v>7</v>
      </c>
      <c r="M45" s="3">
        <v>1</v>
      </c>
      <c r="N45" s="3">
        <v>9</v>
      </c>
      <c r="O45" s="3"/>
      <c r="P45" s="3">
        <v>1</v>
      </c>
      <c r="Q45" s="3">
        <v>0</v>
      </c>
      <c r="R45" s="3">
        <v>13</v>
      </c>
      <c r="S45" s="3"/>
      <c r="T45" s="3"/>
      <c r="U45" s="3"/>
      <c r="V45" s="3"/>
      <c r="W45" s="3"/>
      <c r="X45" s="3"/>
      <c r="Y45" s="3">
        <v>0</v>
      </c>
      <c r="Z45" s="3">
        <v>2</v>
      </c>
      <c r="AA45" s="3"/>
      <c r="AB45" s="3">
        <v>17</v>
      </c>
      <c r="AC45" s="3">
        <v>6192</v>
      </c>
      <c r="AD45" s="3">
        <v>11.96666264041551</v>
      </c>
      <c r="AE45" s="3">
        <v>15</v>
      </c>
      <c r="AF45" s="3">
        <v>1</v>
      </c>
      <c r="AG45" s="3">
        <v>29</v>
      </c>
      <c r="AH45" s="3">
        <v>0.95277207392197127</v>
      </c>
      <c r="AI45" s="3">
        <v>9</v>
      </c>
      <c r="AJ45" s="3">
        <v>5743</v>
      </c>
      <c r="AK45" s="3">
        <v>20.964636093999541</v>
      </c>
      <c r="AL45" s="3">
        <v>2</v>
      </c>
      <c r="AM45" s="3">
        <v>482</v>
      </c>
      <c r="AN45" s="3">
        <v>7.9178644763860371</v>
      </c>
      <c r="AO45" s="3">
        <v>1</v>
      </c>
      <c r="AP45" s="3">
        <v>1674</v>
      </c>
      <c r="AQ45" s="3">
        <v>54.997946611909654</v>
      </c>
      <c r="AR45" s="3"/>
      <c r="AS45" s="3">
        <v>1</v>
      </c>
      <c r="AT45" s="48">
        <v>43191</v>
      </c>
      <c r="AU45" s="48">
        <v>43555</v>
      </c>
      <c r="AV45" s="48" t="s">
        <v>249</v>
      </c>
      <c r="AW45" s="3"/>
      <c r="AX45" s="3"/>
      <c r="AY45" s="3"/>
      <c r="AZ45" s="3"/>
    </row>
    <row r="46" spans="1:52" x14ac:dyDescent="0.2">
      <c r="A46" s="47" t="s">
        <v>64</v>
      </c>
      <c r="B46" s="3">
        <v>17</v>
      </c>
      <c r="C46" s="3">
        <v>14</v>
      </c>
      <c r="D46" s="3">
        <v>0</v>
      </c>
      <c r="E46" s="3">
        <v>13</v>
      </c>
      <c r="F46" s="3">
        <v>1</v>
      </c>
      <c r="G46" s="3">
        <v>3</v>
      </c>
      <c r="H46" s="3">
        <v>2</v>
      </c>
      <c r="I46" s="3">
        <v>2</v>
      </c>
      <c r="J46" s="3">
        <v>939</v>
      </c>
      <c r="K46" s="3">
        <v>15.425051334702259</v>
      </c>
      <c r="L46" s="3">
        <v>9</v>
      </c>
      <c r="M46" s="3">
        <v>5</v>
      </c>
      <c r="N46" s="3">
        <v>2</v>
      </c>
      <c r="O46" s="3"/>
      <c r="P46" s="3">
        <v>1</v>
      </c>
      <c r="Q46" s="3">
        <v>1</v>
      </c>
      <c r="R46" s="3">
        <v>10</v>
      </c>
      <c r="S46" s="3">
        <v>105</v>
      </c>
      <c r="T46" s="3"/>
      <c r="U46" s="3">
        <v>891</v>
      </c>
      <c r="V46" s="3"/>
      <c r="W46" s="3"/>
      <c r="X46" s="3"/>
      <c r="Y46" s="3">
        <v>0</v>
      </c>
      <c r="Z46" s="3">
        <v>2</v>
      </c>
      <c r="AA46" s="3"/>
      <c r="AB46" s="3">
        <v>15</v>
      </c>
      <c r="AC46" s="3">
        <v>8526</v>
      </c>
      <c r="AD46" s="3">
        <v>18.674332648870635</v>
      </c>
      <c r="AE46" s="3">
        <v>10</v>
      </c>
      <c r="AF46" s="3">
        <v>5</v>
      </c>
      <c r="AG46" s="3">
        <v>1958</v>
      </c>
      <c r="AH46" s="3">
        <v>12.86570841889117</v>
      </c>
      <c r="AI46" s="3">
        <v>2</v>
      </c>
      <c r="AJ46" s="3">
        <v>2211</v>
      </c>
      <c r="AK46" s="3">
        <v>36.320328542094458</v>
      </c>
      <c r="AL46" s="3">
        <v>2</v>
      </c>
      <c r="AM46" s="3">
        <v>1183</v>
      </c>
      <c r="AN46" s="3">
        <v>19.433264887063654</v>
      </c>
      <c r="AO46" s="3">
        <v>1</v>
      </c>
      <c r="AP46" s="3">
        <v>769</v>
      </c>
      <c r="AQ46" s="3">
        <v>25.264887063655031</v>
      </c>
      <c r="AR46" s="3">
        <v>1</v>
      </c>
      <c r="AS46" s="3"/>
      <c r="AT46" s="48">
        <v>43191</v>
      </c>
      <c r="AU46" s="48">
        <v>43555</v>
      </c>
      <c r="AV46" s="48" t="s">
        <v>248</v>
      </c>
      <c r="AW46" s="3"/>
      <c r="AX46" s="3"/>
      <c r="AY46" s="3"/>
      <c r="AZ46" s="3"/>
    </row>
    <row r="47" spans="1:52" x14ac:dyDescent="0.2">
      <c r="A47" s="47" t="s">
        <v>65</v>
      </c>
      <c r="B47" s="3">
        <v>7</v>
      </c>
      <c r="C47" s="3">
        <v>5</v>
      </c>
      <c r="D47" s="3">
        <v>0</v>
      </c>
      <c r="E47" s="3">
        <v>4</v>
      </c>
      <c r="F47" s="3"/>
      <c r="G47" s="3">
        <v>1</v>
      </c>
      <c r="H47" s="3">
        <v>2</v>
      </c>
      <c r="I47" s="3">
        <v>2</v>
      </c>
      <c r="J47" s="3">
        <v>2374</v>
      </c>
      <c r="K47" s="3">
        <v>38.997946611909654</v>
      </c>
      <c r="L47" s="3">
        <v>1</v>
      </c>
      <c r="M47" s="3">
        <v>2</v>
      </c>
      <c r="N47" s="3"/>
      <c r="O47" s="3"/>
      <c r="P47" s="3"/>
      <c r="Q47" s="3">
        <v>1</v>
      </c>
      <c r="R47" s="3">
        <v>4</v>
      </c>
      <c r="S47" s="3"/>
      <c r="T47" s="3"/>
      <c r="U47" s="3"/>
      <c r="V47" s="3"/>
      <c r="W47" s="3"/>
      <c r="X47" s="3"/>
      <c r="Y47" s="3">
        <v>0</v>
      </c>
      <c r="Z47" s="3">
        <v>2</v>
      </c>
      <c r="AA47" s="3"/>
      <c r="AB47" s="3">
        <v>7</v>
      </c>
      <c r="AC47" s="3">
        <v>4492</v>
      </c>
      <c r="AD47" s="3">
        <v>21.083015547081253</v>
      </c>
      <c r="AE47" s="3">
        <v>4</v>
      </c>
      <c r="AF47" s="3">
        <v>2</v>
      </c>
      <c r="AG47" s="3">
        <v>59</v>
      </c>
      <c r="AH47" s="3">
        <v>0.9691991786447639</v>
      </c>
      <c r="AI47" s="3">
        <v>0</v>
      </c>
      <c r="AJ47" s="3">
        <v>0</v>
      </c>
      <c r="AK47" s="3">
        <v>0</v>
      </c>
      <c r="AL47" s="3">
        <v>2</v>
      </c>
      <c r="AM47" s="3">
        <v>432</v>
      </c>
      <c r="AN47" s="3">
        <v>7.0965092402464069</v>
      </c>
      <c r="AO47" s="3">
        <v>0</v>
      </c>
      <c r="AP47" s="3">
        <v>0</v>
      </c>
      <c r="AQ47" s="3">
        <v>0</v>
      </c>
      <c r="AR47" s="3"/>
      <c r="AS47" s="3"/>
      <c r="AT47" s="48">
        <v>43191</v>
      </c>
      <c r="AU47" s="48">
        <v>43555</v>
      </c>
      <c r="AV47" s="48" t="s">
        <v>250</v>
      </c>
      <c r="AW47" s="3"/>
      <c r="AX47" s="3"/>
      <c r="AY47" s="3"/>
      <c r="AZ47" s="3"/>
    </row>
    <row r="48" spans="1:52" x14ac:dyDescent="0.2">
      <c r="A48" s="47" t="s">
        <v>66</v>
      </c>
      <c r="B48" s="3">
        <v>85</v>
      </c>
      <c r="C48" s="3">
        <v>68</v>
      </c>
      <c r="D48" s="3">
        <v>0</v>
      </c>
      <c r="E48" s="3">
        <v>57</v>
      </c>
      <c r="F48" s="3">
        <v>6</v>
      </c>
      <c r="G48" s="3">
        <v>12</v>
      </c>
      <c r="H48" s="3">
        <v>19</v>
      </c>
      <c r="I48" s="3">
        <v>19</v>
      </c>
      <c r="J48" s="3">
        <v>7303</v>
      </c>
      <c r="K48" s="3">
        <v>12.628120609532044</v>
      </c>
      <c r="L48" s="3">
        <v>24</v>
      </c>
      <c r="M48" s="3">
        <v>7</v>
      </c>
      <c r="N48" s="3">
        <v>10</v>
      </c>
      <c r="O48" s="3"/>
      <c r="P48" s="3">
        <v>5</v>
      </c>
      <c r="Q48" s="3">
        <v>3</v>
      </c>
      <c r="R48" s="3">
        <v>30</v>
      </c>
      <c r="S48" s="3"/>
      <c r="T48" s="3"/>
      <c r="U48" s="3"/>
      <c r="V48" s="3"/>
      <c r="W48" s="3"/>
      <c r="X48" s="3"/>
      <c r="Y48" s="3">
        <v>0</v>
      </c>
      <c r="Z48" s="3">
        <v>8</v>
      </c>
      <c r="AA48" s="3"/>
      <c r="AB48" s="3">
        <v>85</v>
      </c>
      <c r="AC48" s="3">
        <v>38985</v>
      </c>
      <c r="AD48" s="3">
        <v>15.068486532189878</v>
      </c>
      <c r="AE48" s="3">
        <v>32</v>
      </c>
      <c r="AF48" s="3">
        <v>7</v>
      </c>
      <c r="AG48" s="3">
        <v>2472</v>
      </c>
      <c r="AH48" s="3">
        <v>11.602229392783808</v>
      </c>
      <c r="AI48" s="3">
        <v>10</v>
      </c>
      <c r="AJ48" s="3">
        <v>9310</v>
      </c>
      <c r="AK48" s="3">
        <v>30.587268993839835</v>
      </c>
      <c r="AL48" s="3">
        <v>8</v>
      </c>
      <c r="AM48" s="3">
        <v>2341</v>
      </c>
      <c r="AN48" s="3">
        <v>9.613963039014374</v>
      </c>
      <c r="AO48" s="3">
        <v>5</v>
      </c>
      <c r="AP48" s="3">
        <v>8487</v>
      </c>
      <c r="AQ48" s="3">
        <v>55.766735112936345</v>
      </c>
      <c r="AR48" s="3"/>
      <c r="AS48" s="3"/>
      <c r="AT48" s="48">
        <v>43191</v>
      </c>
      <c r="AU48" s="48">
        <v>43555</v>
      </c>
      <c r="AV48" s="48" t="s">
        <v>247</v>
      </c>
      <c r="AW48" s="3"/>
      <c r="AX48" s="3"/>
      <c r="AY48" s="3"/>
      <c r="AZ48" s="3"/>
    </row>
    <row r="49" spans="1:52" x14ac:dyDescent="0.2">
      <c r="A49" s="47" t="s">
        <v>67</v>
      </c>
      <c r="B49" s="3">
        <v>44</v>
      </c>
      <c r="C49" s="3">
        <v>32</v>
      </c>
      <c r="D49" s="3">
        <v>0</v>
      </c>
      <c r="E49" s="3">
        <v>28</v>
      </c>
      <c r="F49" s="3">
        <v>3</v>
      </c>
      <c r="G49" s="3">
        <v>9</v>
      </c>
      <c r="H49" s="3">
        <v>8</v>
      </c>
      <c r="I49" s="3">
        <v>8</v>
      </c>
      <c r="J49" s="3">
        <v>11036</v>
      </c>
      <c r="K49" s="3">
        <v>45.322381930184804</v>
      </c>
      <c r="L49" s="3">
        <v>21</v>
      </c>
      <c r="M49" s="3">
        <v>11</v>
      </c>
      <c r="N49" s="3">
        <v>8</v>
      </c>
      <c r="O49" s="3"/>
      <c r="P49" s="3">
        <v>5</v>
      </c>
      <c r="Q49" s="3">
        <v>10</v>
      </c>
      <c r="R49" s="3">
        <v>25</v>
      </c>
      <c r="S49" s="3">
        <v>589</v>
      </c>
      <c r="T49" s="3"/>
      <c r="U49" s="3">
        <v>644</v>
      </c>
      <c r="V49" s="3"/>
      <c r="W49" s="3">
        <v>120</v>
      </c>
      <c r="X49" s="3"/>
      <c r="Y49" s="3">
        <v>0</v>
      </c>
      <c r="Z49" s="3">
        <v>1</v>
      </c>
      <c r="AA49" s="3"/>
      <c r="AB49" s="3">
        <v>40</v>
      </c>
      <c r="AC49" s="3">
        <v>29502</v>
      </c>
      <c r="AD49" s="3">
        <v>24.231622176591376</v>
      </c>
      <c r="AE49" s="3">
        <v>25</v>
      </c>
      <c r="AF49" s="3">
        <v>11</v>
      </c>
      <c r="AG49" s="3">
        <v>1662</v>
      </c>
      <c r="AH49" s="3">
        <v>4.9639723725966025</v>
      </c>
      <c r="AI49" s="3">
        <v>8</v>
      </c>
      <c r="AJ49" s="3">
        <v>6780</v>
      </c>
      <c r="AK49" s="3">
        <v>27.843942505133469</v>
      </c>
      <c r="AL49" s="3">
        <v>1</v>
      </c>
      <c r="AM49" s="3">
        <v>259</v>
      </c>
      <c r="AN49" s="3">
        <v>8.5092402464065717</v>
      </c>
      <c r="AO49" s="3">
        <v>5</v>
      </c>
      <c r="AP49" s="3">
        <v>3208</v>
      </c>
      <c r="AQ49" s="3">
        <v>21.079260780287473</v>
      </c>
      <c r="AR49" s="3">
        <v>1</v>
      </c>
      <c r="AS49" s="3">
        <v>1</v>
      </c>
      <c r="AT49" s="48">
        <v>43191</v>
      </c>
      <c r="AU49" s="48">
        <v>43555</v>
      </c>
      <c r="AV49" s="48" t="s">
        <v>246</v>
      </c>
      <c r="AW49" s="3"/>
      <c r="AX49" s="3"/>
      <c r="AY49" s="3"/>
      <c r="AZ49" s="3"/>
    </row>
    <row r="50" spans="1:52" x14ac:dyDescent="0.2">
      <c r="A50" s="47" t="s">
        <v>68</v>
      </c>
      <c r="B50" s="3">
        <v>42</v>
      </c>
      <c r="C50" s="3">
        <v>35</v>
      </c>
      <c r="D50" s="3">
        <v>0</v>
      </c>
      <c r="E50" s="3">
        <v>26</v>
      </c>
      <c r="F50" s="3">
        <v>4</v>
      </c>
      <c r="G50" s="3">
        <v>6</v>
      </c>
      <c r="H50" s="3">
        <v>7</v>
      </c>
      <c r="I50" s="3">
        <v>7</v>
      </c>
      <c r="J50" s="3">
        <v>2052</v>
      </c>
      <c r="K50" s="3">
        <v>9.6309768260486948</v>
      </c>
      <c r="L50" s="3">
        <v>15</v>
      </c>
      <c r="M50" s="3">
        <v>5</v>
      </c>
      <c r="N50" s="3">
        <v>14</v>
      </c>
      <c r="O50" s="3"/>
      <c r="P50" s="3">
        <v>2</v>
      </c>
      <c r="Q50" s="3">
        <v>0</v>
      </c>
      <c r="R50" s="3">
        <v>28</v>
      </c>
      <c r="S50" s="3"/>
      <c r="T50" s="3"/>
      <c r="U50" s="3">
        <v>3679</v>
      </c>
      <c r="V50" s="3"/>
      <c r="W50" s="3"/>
      <c r="X50" s="3"/>
      <c r="Y50" s="3">
        <v>0</v>
      </c>
      <c r="Z50" s="3">
        <v>7</v>
      </c>
      <c r="AA50" s="3"/>
      <c r="AB50" s="3">
        <v>37</v>
      </c>
      <c r="AC50" s="3">
        <v>14402</v>
      </c>
      <c r="AD50" s="3">
        <v>12.788279038792385</v>
      </c>
      <c r="AE50" s="3">
        <v>29</v>
      </c>
      <c r="AF50" s="3">
        <v>5</v>
      </c>
      <c r="AG50" s="3">
        <v>470</v>
      </c>
      <c r="AH50" s="3">
        <v>3.0882956878850103</v>
      </c>
      <c r="AI50" s="3">
        <v>14</v>
      </c>
      <c r="AJ50" s="3">
        <v>8967</v>
      </c>
      <c r="AK50" s="3">
        <v>21.043121149897331</v>
      </c>
      <c r="AL50" s="3">
        <v>7</v>
      </c>
      <c r="AM50" s="3">
        <v>1952</v>
      </c>
      <c r="AN50" s="3">
        <v>9.1616309768260482</v>
      </c>
      <c r="AO50" s="3">
        <v>2</v>
      </c>
      <c r="AP50" s="3">
        <v>745</v>
      </c>
      <c r="AQ50" s="3">
        <v>12.238193018480493</v>
      </c>
      <c r="AR50" s="3">
        <v>5</v>
      </c>
      <c r="AS50" s="3"/>
      <c r="AT50" s="48">
        <v>43191</v>
      </c>
      <c r="AU50" s="48">
        <v>43555</v>
      </c>
      <c r="AV50" s="48" t="s">
        <v>246</v>
      </c>
      <c r="AW50" s="3"/>
      <c r="AX50" s="3"/>
      <c r="AY50" s="3"/>
      <c r="AZ50" s="3"/>
    </row>
    <row r="51" spans="1:52" x14ac:dyDescent="0.2">
      <c r="A51" s="47" t="s">
        <v>69</v>
      </c>
      <c r="B51" s="3">
        <v>56</v>
      </c>
      <c r="C51" s="3">
        <v>47</v>
      </c>
      <c r="D51" s="3">
        <v>0</v>
      </c>
      <c r="E51" s="3">
        <v>46</v>
      </c>
      <c r="F51" s="3"/>
      <c r="G51" s="3">
        <v>8</v>
      </c>
      <c r="H51" s="3">
        <v>6</v>
      </c>
      <c r="I51" s="3">
        <v>6</v>
      </c>
      <c r="J51" s="3">
        <v>1931</v>
      </c>
      <c r="K51" s="3">
        <v>10.573579739904174</v>
      </c>
      <c r="L51" s="3">
        <v>32</v>
      </c>
      <c r="M51" s="3"/>
      <c r="N51" s="3">
        <v>4</v>
      </c>
      <c r="O51" s="3"/>
      <c r="P51" s="3">
        <v>2</v>
      </c>
      <c r="Q51" s="3">
        <v>2</v>
      </c>
      <c r="R51" s="3">
        <v>7</v>
      </c>
      <c r="S51" s="3"/>
      <c r="T51" s="3"/>
      <c r="U51" s="3">
        <v>2201</v>
      </c>
      <c r="V51" s="3"/>
      <c r="W51" s="3"/>
      <c r="X51" s="3"/>
      <c r="Y51" s="3">
        <v>0</v>
      </c>
      <c r="Z51" s="3">
        <v>1</v>
      </c>
      <c r="AA51" s="3"/>
      <c r="AB51" s="3">
        <v>54</v>
      </c>
      <c r="AC51" s="3">
        <v>20265</v>
      </c>
      <c r="AD51" s="3">
        <v>12.329454711384896</v>
      </c>
      <c r="AE51" s="3">
        <v>7</v>
      </c>
      <c r="AF51" s="3">
        <v>0</v>
      </c>
      <c r="AG51" s="3">
        <v>0</v>
      </c>
      <c r="AH51" s="3">
        <v>0</v>
      </c>
      <c r="AI51" s="3">
        <v>4</v>
      </c>
      <c r="AJ51" s="3">
        <v>4145</v>
      </c>
      <c r="AK51" s="3">
        <v>34.045174537987677</v>
      </c>
      <c r="AL51" s="3">
        <v>1</v>
      </c>
      <c r="AM51" s="3">
        <v>481</v>
      </c>
      <c r="AN51" s="3">
        <v>15.802874743326489</v>
      </c>
      <c r="AO51" s="3">
        <v>2</v>
      </c>
      <c r="AP51" s="3">
        <v>1024</v>
      </c>
      <c r="AQ51" s="3">
        <v>16.821355236139631</v>
      </c>
      <c r="AR51" s="3">
        <v>2</v>
      </c>
      <c r="AS51" s="3">
        <v>2</v>
      </c>
      <c r="AT51" s="48">
        <v>43191</v>
      </c>
      <c r="AU51" s="48">
        <v>43555</v>
      </c>
      <c r="AV51" s="48" t="s">
        <v>249</v>
      </c>
      <c r="AW51" s="3"/>
      <c r="AX51" s="3"/>
      <c r="AY51" s="3"/>
      <c r="AZ51" s="3"/>
    </row>
    <row r="52" spans="1:52" x14ac:dyDescent="0.2">
      <c r="A52" s="47" t="s">
        <v>70</v>
      </c>
      <c r="B52" s="3">
        <v>42</v>
      </c>
      <c r="C52" s="3">
        <v>31</v>
      </c>
      <c r="D52" s="3">
        <v>3</v>
      </c>
      <c r="E52" s="3">
        <v>26</v>
      </c>
      <c r="F52" s="3">
        <v>10</v>
      </c>
      <c r="G52" s="3">
        <v>8</v>
      </c>
      <c r="H52" s="3">
        <v>3</v>
      </c>
      <c r="I52" s="3">
        <v>3</v>
      </c>
      <c r="J52" s="3">
        <v>2097</v>
      </c>
      <c r="K52" s="3">
        <v>22.965092402464066</v>
      </c>
      <c r="L52" s="3">
        <v>24</v>
      </c>
      <c r="M52" s="3">
        <v>8</v>
      </c>
      <c r="N52" s="3">
        <v>6</v>
      </c>
      <c r="O52" s="3">
        <v>1</v>
      </c>
      <c r="P52" s="3">
        <v>2</v>
      </c>
      <c r="Q52" s="3">
        <v>1</v>
      </c>
      <c r="R52" s="3">
        <v>24</v>
      </c>
      <c r="S52" s="3"/>
      <c r="T52" s="3"/>
      <c r="U52" s="3"/>
      <c r="V52" s="3"/>
      <c r="W52" s="3"/>
      <c r="X52" s="3">
        <v>1</v>
      </c>
      <c r="Y52" s="3">
        <v>0</v>
      </c>
      <c r="Z52" s="3">
        <v>6</v>
      </c>
      <c r="AA52" s="3"/>
      <c r="AB52" s="3">
        <v>42</v>
      </c>
      <c r="AC52" s="3">
        <v>16153</v>
      </c>
      <c r="AD52" s="3">
        <v>12.635572504155666</v>
      </c>
      <c r="AE52" s="3">
        <v>24</v>
      </c>
      <c r="AF52" s="3">
        <v>8</v>
      </c>
      <c r="AG52" s="3">
        <v>2410</v>
      </c>
      <c r="AH52" s="3">
        <v>9.897330595482547</v>
      </c>
      <c r="AI52" s="3">
        <v>6</v>
      </c>
      <c r="AJ52" s="3">
        <v>3414</v>
      </c>
      <c r="AK52" s="3">
        <v>18.694045174537987</v>
      </c>
      <c r="AL52" s="3">
        <v>6</v>
      </c>
      <c r="AM52" s="3">
        <v>2050</v>
      </c>
      <c r="AN52" s="3">
        <v>11.225188227241617</v>
      </c>
      <c r="AO52" s="3">
        <v>2</v>
      </c>
      <c r="AP52" s="3">
        <v>355</v>
      </c>
      <c r="AQ52" s="3">
        <v>5.8316221765913756</v>
      </c>
      <c r="AR52" s="3"/>
      <c r="AS52" s="3">
        <v>2</v>
      </c>
      <c r="AT52" s="48">
        <v>43191</v>
      </c>
      <c r="AU52" s="48">
        <v>43555</v>
      </c>
      <c r="AV52" s="48" t="s">
        <v>249</v>
      </c>
      <c r="AW52" s="3"/>
      <c r="AX52" s="3"/>
      <c r="AY52" s="3"/>
      <c r="AZ52" s="3"/>
    </row>
    <row r="53" spans="1:52" x14ac:dyDescent="0.2">
      <c r="A53" s="47" t="s">
        <v>71</v>
      </c>
      <c r="B53" s="3">
        <v>23</v>
      </c>
      <c r="C53" s="3">
        <v>21</v>
      </c>
      <c r="D53" s="3">
        <v>0</v>
      </c>
      <c r="E53" s="3">
        <v>15</v>
      </c>
      <c r="F53" s="3"/>
      <c r="G53" s="3">
        <v>2</v>
      </c>
      <c r="H53" s="3">
        <v>2</v>
      </c>
      <c r="I53" s="3">
        <v>2</v>
      </c>
      <c r="J53" s="3">
        <v>587</v>
      </c>
      <c r="K53" s="3">
        <v>9.6427104722792603</v>
      </c>
      <c r="L53" s="3">
        <v>5</v>
      </c>
      <c r="M53" s="3">
        <v>5</v>
      </c>
      <c r="N53" s="3">
        <v>6</v>
      </c>
      <c r="O53" s="3"/>
      <c r="P53" s="3">
        <v>5</v>
      </c>
      <c r="Q53" s="3">
        <v>2</v>
      </c>
      <c r="R53" s="3">
        <v>16</v>
      </c>
      <c r="S53" s="3">
        <v>797</v>
      </c>
      <c r="T53" s="3"/>
      <c r="U53" s="3">
        <v>2534</v>
      </c>
      <c r="V53" s="3"/>
      <c r="W53" s="3">
        <v>992</v>
      </c>
      <c r="X53" s="3"/>
      <c r="Y53" s="3">
        <v>0</v>
      </c>
      <c r="Z53" s="3"/>
      <c r="AA53" s="3"/>
      <c r="AB53" s="3">
        <v>18</v>
      </c>
      <c r="AC53" s="3">
        <v>17774</v>
      </c>
      <c r="AD53" s="3">
        <v>32.441706593657315</v>
      </c>
      <c r="AE53" s="3">
        <v>16</v>
      </c>
      <c r="AF53" s="3">
        <v>5</v>
      </c>
      <c r="AG53" s="3">
        <v>2863</v>
      </c>
      <c r="AH53" s="3">
        <v>18.812320328542096</v>
      </c>
      <c r="AI53" s="3">
        <v>6</v>
      </c>
      <c r="AJ53" s="3">
        <v>5969</v>
      </c>
      <c r="AK53" s="3">
        <v>32.684462696783029</v>
      </c>
      <c r="AL53" s="3">
        <v>0</v>
      </c>
      <c r="AM53" s="3">
        <v>0</v>
      </c>
      <c r="AN53" s="3">
        <v>0</v>
      </c>
      <c r="AO53" s="3">
        <v>5</v>
      </c>
      <c r="AP53" s="3">
        <v>4496</v>
      </c>
      <c r="AQ53" s="3">
        <v>29.542505133470229</v>
      </c>
      <c r="AR53" s="3">
        <v>3</v>
      </c>
      <c r="AS53" s="3"/>
      <c r="AT53" s="48">
        <v>43191</v>
      </c>
      <c r="AU53" s="48">
        <v>43555</v>
      </c>
      <c r="AV53" s="48" t="s">
        <v>250</v>
      </c>
      <c r="AW53" s="3"/>
      <c r="AX53" s="3"/>
      <c r="AY53" s="3"/>
      <c r="AZ53" s="3"/>
    </row>
    <row r="54" spans="1:52" x14ac:dyDescent="0.2">
      <c r="A54" s="47" t="s">
        <v>72</v>
      </c>
      <c r="B54" s="3">
        <v>9</v>
      </c>
      <c r="C54" s="3">
        <v>3</v>
      </c>
      <c r="D54" s="3">
        <v>0</v>
      </c>
      <c r="E54" s="3">
        <v>5</v>
      </c>
      <c r="F54" s="3">
        <v>2</v>
      </c>
      <c r="G54" s="3">
        <v>5</v>
      </c>
      <c r="H54" s="3">
        <v>1</v>
      </c>
      <c r="I54" s="3">
        <v>1</v>
      </c>
      <c r="J54" s="3">
        <v>908</v>
      </c>
      <c r="K54" s="3">
        <v>29.831622176591377</v>
      </c>
      <c r="L54" s="3">
        <v>6</v>
      </c>
      <c r="M54" s="3">
        <v>9</v>
      </c>
      <c r="N54" s="3">
        <v>1</v>
      </c>
      <c r="O54" s="3"/>
      <c r="P54" s="3">
        <v>4</v>
      </c>
      <c r="Q54" s="3">
        <v>2</v>
      </c>
      <c r="R54" s="3">
        <v>14</v>
      </c>
      <c r="S54" s="3"/>
      <c r="T54" s="3"/>
      <c r="U54" s="3"/>
      <c r="V54" s="3"/>
      <c r="W54" s="3">
        <v>1040</v>
      </c>
      <c r="X54" s="3"/>
      <c r="Y54" s="3">
        <v>0</v>
      </c>
      <c r="Z54" s="3"/>
      <c r="AA54" s="3"/>
      <c r="AB54" s="3">
        <v>8</v>
      </c>
      <c r="AC54" s="3">
        <v>9574</v>
      </c>
      <c r="AD54" s="3">
        <v>39.318275154004105</v>
      </c>
      <c r="AE54" s="3">
        <v>14</v>
      </c>
      <c r="AF54" s="3">
        <v>9</v>
      </c>
      <c r="AG54" s="3">
        <v>4880</v>
      </c>
      <c r="AH54" s="3">
        <v>17.814282454939537</v>
      </c>
      <c r="AI54" s="3">
        <v>1</v>
      </c>
      <c r="AJ54" s="3">
        <v>881</v>
      </c>
      <c r="AK54" s="3">
        <v>28.944558521560573</v>
      </c>
      <c r="AL54" s="3">
        <v>0</v>
      </c>
      <c r="AM54" s="3">
        <v>0</v>
      </c>
      <c r="AN54" s="3">
        <v>0</v>
      </c>
      <c r="AO54" s="3">
        <v>4</v>
      </c>
      <c r="AP54" s="3">
        <v>4791</v>
      </c>
      <c r="AQ54" s="3">
        <v>39.351129363449694</v>
      </c>
      <c r="AR54" s="3"/>
      <c r="AS54" s="3">
        <v>1</v>
      </c>
      <c r="AT54" s="48">
        <v>43191</v>
      </c>
      <c r="AU54" s="48">
        <v>43555</v>
      </c>
      <c r="AV54" s="48" t="s">
        <v>248</v>
      </c>
      <c r="AW54" s="3"/>
      <c r="AX54" s="3"/>
      <c r="AY54" s="3"/>
      <c r="AZ54" s="3"/>
    </row>
    <row r="55" spans="1:52" x14ac:dyDescent="0.2">
      <c r="A55" s="47" t="s">
        <v>73</v>
      </c>
      <c r="B55" s="3">
        <v>24</v>
      </c>
      <c r="C55" s="3">
        <v>18</v>
      </c>
      <c r="D55" s="3">
        <v>3</v>
      </c>
      <c r="E55" s="3">
        <v>16</v>
      </c>
      <c r="F55" s="3"/>
      <c r="G55" s="3">
        <v>2</v>
      </c>
      <c r="H55" s="3">
        <v>4</v>
      </c>
      <c r="I55" s="3">
        <v>4</v>
      </c>
      <c r="J55" s="3">
        <v>4189</v>
      </c>
      <c r="K55" s="3">
        <v>34.406570841889121</v>
      </c>
      <c r="L55" s="3">
        <v>13</v>
      </c>
      <c r="M55" s="3">
        <v>1</v>
      </c>
      <c r="N55" s="3">
        <v>3</v>
      </c>
      <c r="O55" s="3"/>
      <c r="P55" s="3">
        <v>3</v>
      </c>
      <c r="Q55" s="3">
        <v>1</v>
      </c>
      <c r="R55" s="3">
        <v>11</v>
      </c>
      <c r="S55" s="3"/>
      <c r="T55" s="3"/>
      <c r="U55" s="3"/>
      <c r="V55" s="3"/>
      <c r="W55" s="3"/>
      <c r="X55" s="3"/>
      <c r="Y55" s="3">
        <v>0</v>
      </c>
      <c r="Z55" s="3">
        <v>4</v>
      </c>
      <c r="AA55" s="3"/>
      <c r="AB55" s="3">
        <v>24</v>
      </c>
      <c r="AC55" s="3">
        <v>10589</v>
      </c>
      <c r="AD55" s="3">
        <v>14.495550992470911</v>
      </c>
      <c r="AE55" s="3">
        <v>11</v>
      </c>
      <c r="AF55" s="3">
        <v>1</v>
      </c>
      <c r="AG55" s="3">
        <v>624</v>
      </c>
      <c r="AH55" s="3">
        <v>20.501026694045173</v>
      </c>
      <c r="AI55" s="3">
        <v>3</v>
      </c>
      <c r="AJ55" s="3">
        <v>1957</v>
      </c>
      <c r="AK55" s="3">
        <v>21.43189596167009</v>
      </c>
      <c r="AL55" s="3">
        <v>4</v>
      </c>
      <c r="AM55" s="3">
        <v>1006</v>
      </c>
      <c r="AN55" s="3">
        <v>8.2628336755646821</v>
      </c>
      <c r="AO55" s="3">
        <v>3</v>
      </c>
      <c r="AP55" s="3">
        <v>3373</v>
      </c>
      <c r="AQ55" s="3">
        <v>36.939082819986311</v>
      </c>
      <c r="AR55" s="3"/>
      <c r="AS55" s="3">
        <v>2</v>
      </c>
      <c r="AT55" s="48">
        <v>43191</v>
      </c>
      <c r="AU55" s="48">
        <v>43555</v>
      </c>
      <c r="AV55" s="48" t="s">
        <v>249</v>
      </c>
      <c r="AW55" s="3"/>
      <c r="AX55" s="3"/>
      <c r="AY55" s="3"/>
      <c r="AZ55" s="3"/>
    </row>
    <row r="56" spans="1:52" x14ac:dyDescent="0.2">
      <c r="A56" s="47" t="s">
        <v>74</v>
      </c>
      <c r="B56" s="3">
        <v>15</v>
      </c>
      <c r="C56" s="3">
        <v>11</v>
      </c>
      <c r="D56" s="3">
        <v>0</v>
      </c>
      <c r="E56" s="3">
        <v>8</v>
      </c>
      <c r="F56" s="3"/>
      <c r="G56" s="3">
        <v>3</v>
      </c>
      <c r="H56" s="3">
        <v>4</v>
      </c>
      <c r="I56" s="3">
        <v>4</v>
      </c>
      <c r="J56" s="3">
        <v>978</v>
      </c>
      <c r="K56" s="3">
        <v>8.0328542094455848</v>
      </c>
      <c r="L56" s="3">
        <v>6</v>
      </c>
      <c r="M56" s="3">
        <v>2</v>
      </c>
      <c r="N56" s="3"/>
      <c r="O56" s="3"/>
      <c r="P56" s="3"/>
      <c r="Q56" s="3">
        <v>0</v>
      </c>
      <c r="R56" s="3">
        <v>2</v>
      </c>
      <c r="S56" s="3"/>
      <c r="T56" s="3"/>
      <c r="U56" s="3"/>
      <c r="V56" s="3"/>
      <c r="W56" s="3"/>
      <c r="X56" s="3"/>
      <c r="Y56" s="3">
        <v>0</v>
      </c>
      <c r="Z56" s="3"/>
      <c r="AA56" s="3"/>
      <c r="AB56" s="3">
        <v>15</v>
      </c>
      <c r="AC56" s="3">
        <v>4010</v>
      </c>
      <c r="AD56" s="3">
        <v>8.7830253251197803</v>
      </c>
      <c r="AE56" s="3">
        <v>2</v>
      </c>
      <c r="AF56" s="3">
        <v>2</v>
      </c>
      <c r="AG56" s="3">
        <v>534</v>
      </c>
      <c r="AH56" s="3">
        <v>8.772073921971252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/>
      <c r="AS56" s="3">
        <v>2</v>
      </c>
      <c r="AT56" s="48">
        <v>43191</v>
      </c>
      <c r="AU56" s="48">
        <v>43555</v>
      </c>
      <c r="AV56" s="48" t="s">
        <v>246</v>
      </c>
      <c r="AW56" s="3"/>
      <c r="AX56" s="3"/>
      <c r="AY56" s="3"/>
      <c r="AZ56" s="3"/>
    </row>
    <row r="57" spans="1:52" x14ac:dyDescent="0.2">
      <c r="A57" s="47" t="s">
        <v>75</v>
      </c>
      <c r="B57" s="3">
        <v>15</v>
      </c>
      <c r="C57" s="3">
        <v>10</v>
      </c>
      <c r="D57" s="3">
        <v>0</v>
      </c>
      <c r="E57" s="3">
        <v>11</v>
      </c>
      <c r="F57" s="3"/>
      <c r="G57" s="3">
        <v>4</v>
      </c>
      <c r="H57" s="3">
        <v>0</v>
      </c>
      <c r="I57" s="3"/>
      <c r="J57" s="3"/>
      <c r="K57" s="3"/>
      <c r="L57" s="3"/>
      <c r="M57" s="3">
        <v>1</v>
      </c>
      <c r="N57" s="3">
        <v>1</v>
      </c>
      <c r="O57" s="3"/>
      <c r="P57" s="3"/>
      <c r="Q57" s="3">
        <v>0</v>
      </c>
      <c r="R57" s="3">
        <v>3</v>
      </c>
      <c r="S57" s="3"/>
      <c r="T57" s="3"/>
      <c r="U57" s="3"/>
      <c r="V57" s="3"/>
      <c r="W57" s="3"/>
      <c r="X57" s="3"/>
      <c r="Y57" s="3">
        <v>0</v>
      </c>
      <c r="Z57" s="3">
        <v>1</v>
      </c>
      <c r="AA57" s="3"/>
      <c r="AB57" s="3">
        <v>15</v>
      </c>
      <c r="AC57" s="3">
        <v>5838</v>
      </c>
      <c r="AD57" s="3">
        <v>12.786858316221766</v>
      </c>
      <c r="AE57" s="3">
        <v>3</v>
      </c>
      <c r="AF57" s="3">
        <v>1</v>
      </c>
      <c r="AG57" s="3">
        <v>517</v>
      </c>
      <c r="AH57" s="3">
        <v>16.985626283367555</v>
      </c>
      <c r="AI57" s="3">
        <v>1</v>
      </c>
      <c r="AJ57" s="3">
        <v>837</v>
      </c>
      <c r="AK57" s="3">
        <v>27.498973305954827</v>
      </c>
      <c r="AL57" s="3">
        <v>1</v>
      </c>
      <c r="AM57" s="3">
        <v>799</v>
      </c>
      <c r="AN57" s="3">
        <v>26.250513347022586</v>
      </c>
      <c r="AO57" s="3">
        <v>0</v>
      </c>
      <c r="AP57" s="3">
        <v>0</v>
      </c>
      <c r="AQ57" s="3">
        <v>0</v>
      </c>
      <c r="AR57" s="3">
        <v>1</v>
      </c>
      <c r="AS57" s="3"/>
      <c r="AT57" s="48">
        <v>43191</v>
      </c>
      <c r="AU57" s="48">
        <v>43555</v>
      </c>
      <c r="AV57" s="48" t="s">
        <v>250</v>
      </c>
      <c r="AW57" s="3"/>
      <c r="AX57" s="3"/>
      <c r="AY57" s="3"/>
      <c r="AZ57" s="3"/>
    </row>
    <row r="58" spans="1:52" x14ac:dyDescent="0.2">
      <c r="A58" s="47" t="s">
        <v>76</v>
      </c>
      <c r="B58" s="3">
        <v>38</v>
      </c>
      <c r="C58" s="3">
        <v>27</v>
      </c>
      <c r="D58" s="3">
        <v>0</v>
      </c>
      <c r="E58" s="3">
        <v>28</v>
      </c>
      <c r="F58" s="3"/>
      <c r="G58" s="3">
        <v>11</v>
      </c>
      <c r="H58" s="3">
        <v>6</v>
      </c>
      <c r="I58" s="3">
        <v>6</v>
      </c>
      <c r="J58" s="3">
        <v>5006</v>
      </c>
      <c r="K58" s="3">
        <v>27.411362080766601</v>
      </c>
      <c r="L58" s="3">
        <v>5</v>
      </c>
      <c r="M58" s="3">
        <v>1</v>
      </c>
      <c r="N58" s="3"/>
      <c r="O58" s="3"/>
      <c r="P58" s="3">
        <v>1</v>
      </c>
      <c r="Q58" s="3">
        <v>14</v>
      </c>
      <c r="R58" s="3">
        <v>4</v>
      </c>
      <c r="S58" s="3">
        <v>2704</v>
      </c>
      <c r="T58" s="3"/>
      <c r="U58" s="3"/>
      <c r="V58" s="3"/>
      <c r="W58" s="3"/>
      <c r="X58" s="3"/>
      <c r="Y58" s="3">
        <v>0</v>
      </c>
      <c r="Z58" s="3">
        <v>1</v>
      </c>
      <c r="AA58" s="3">
        <v>1</v>
      </c>
      <c r="AB58" s="3">
        <v>37</v>
      </c>
      <c r="AC58" s="3">
        <v>35752</v>
      </c>
      <c r="AD58" s="3">
        <v>31.746045840501694</v>
      </c>
      <c r="AE58" s="3">
        <v>4</v>
      </c>
      <c r="AF58" s="3">
        <v>1</v>
      </c>
      <c r="AG58" s="3">
        <v>2708</v>
      </c>
      <c r="AH58" s="3">
        <v>88.969199178644757</v>
      </c>
      <c r="AI58" s="3">
        <v>0</v>
      </c>
      <c r="AJ58" s="3">
        <v>0</v>
      </c>
      <c r="AK58" s="3">
        <v>0</v>
      </c>
      <c r="AL58" s="3">
        <v>1</v>
      </c>
      <c r="AM58" s="3">
        <v>961</v>
      </c>
      <c r="AN58" s="3">
        <v>31.572895277207394</v>
      </c>
      <c r="AO58" s="3">
        <v>1</v>
      </c>
      <c r="AP58" s="3">
        <v>787</v>
      </c>
      <c r="AQ58" s="3">
        <v>25.856262833675565</v>
      </c>
      <c r="AR58" s="3"/>
      <c r="AS58" s="3"/>
      <c r="AT58" s="48">
        <v>43191</v>
      </c>
      <c r="AU58" s="48">
        <v>43555</v>
      </c>
      <c r="AV58" s="48" t="s">
        <v>247</v>
      </c>
      <c r="AW58" s="3"/>
      <c r="AX58" s="3"/>
      <c r="AY58" s="3"/>
      <c r="AZ58" s="3"/>
    </row>
    <row r="59" spans="1:52" x14ac:dyDescent="0.2">
      <c r="A59" s="47" t="s">
        <v>77</v>
      </c>
      <c r="B59" s="3">
        <v>52</v>
      </c>
      <c r="C59" s="3">
        <v>48</v>
      </c>
      <c r="D59" s="3">
        <v>0</v>
      </c>
      <c r="E59" s="3">
        <v>51</v>
      </c>
      <c r="F59" s="3"/>
      <c r="G59" s="3">
        <v>3</v>
      </c>
      <c r="H59" s="3">
        <v>1</v>
      </c>
      <c r="I59" s="3">
        <v>1</v>
      </c>
      <c r="J59" s="3">
        <v>530</v>
      </c>
      <c r="K59" s="3">
        <v>17.412731006160165</v>
      </c>
      <c r="L59" s="3">
        <v>17</v>
      </c>
      <c r="M59" s="3">
        <v>17</v>
      </c>
      <c r="N59" s="3">
        <v>17</v>
      </c>
      <c r="O59" s="3"/>
      <c r="P59" s="3">
        <v>2</v>
      </c>
      <c r="Q59" s="3">
        <v>2</v>
      </c>
      <c r="R59" s="3">
        <v>46</v>
      </c>
      <c r="S59" s="3">
        <v>660</v>
      </c>
      <c r="T59" s="3"/>
      <c r="U59" s="3"/>
      <c r="V59" s="3"/>
      <c r="W59" s="3"/>
      <c r="X59" s="3"/>
      <c r="Y59" s="3">
        <v>0</v>
      </c>
      <c r="Z59" s="3">
        <v>8</v>
      </c>
      <c r="AA59" s="3">
        <v>2</v>
      </c>
      <c r="AB59" s="3">
        <v>49</v>
      </c>
      <c r="AC59" s="3">
        <v>23568</v>
      </c>
      <c r="AD59" s="3">
        <v>15.802204249256171</v>
      </c>
      <c r="AE59" s="3">
        <v>46</v>
      </c>
      <c r="AF59" s="3">
        <v>17</v>
      </c>
      <c r="AG59" s="3">
        <v>6987</v>
      </c>
      <c r="AH59" s="3">
        <v>13.503080082135524</v>
      </c>
      <c r="AI59" s="3">
        <v>17</v>
      </c>
      <c r="AJ59" s="3">
        <v>13993</v>
      </c>
      <c r="AK59" s="3">
        <v>27.042879574827879</v>
      </c>
      <c r="AL59" s="3">
        <v>8</v>
      </c>
      <c r="AM59" s="3">
        <v>2286</v>
      </c>
      <c r="AN59" s="3">
        <v>9.3880903490759753</v>
      </c>
      <c r="AO59" s="3">
        <v>2</v>
      </c>
      <c r="AP59" s="3">
        <v>2606</v>
      </c>
      <c r="AQ59" s="3">
        <v>42.809034907597535</v>
      </c>
      <c r="AR59" s="3"/>
      <c r="AS59" s="3"/>
      <c r="AT59" s="48">
        <v>43191</v>
      </c>
      <c r="AU59" s="48">
        <v>43555</v>
      </c>
      <c r="AV59" s="48" t="s">
        <v>250</v>
      </c>
      <c r="AW59" s="3"/>
      <c r="AX59" s="3"/>
      <c r="AY59" s="3"/>
      <c r="AZ59" s="3"/>
    </row>
    <row r="60" spans="1:52" x14ac:dyDescent="0.2">
      <c r="A60" s="47" t="s">
        <v>78</v>
      </c>
      <c r="B60" s="3">
        <v>25</v>
      </c>
      <c r="C60" s="3">
        <v>15</v>
      </c>
      <c r="D60" s="3">
        <v>0</v>
      </c>
      <c r="E60" s="3">
        <v>13</v>
      </c>
      <c r="F60" s="3">
        <v>1</v>
      </c>
      <c r="G60" s="3">
        <v>7</v>
      </c>
      <c r="H60" s="3">
        <v>7</v>
      </c>
      <c r="I60" s="3">
        <v>7</v>
      </c>
      <c r="J60" s="3">
        <v>323</v>
      </c>
      <c r="K60" s="3">
        <v>1.5159870929891466</v>
      </c>
      <c r="L60" s="3">
        <v>11</v>
      </c>
      <c r="M60" s="3">
        <v>1</v>
      </c>
      <c r="N60" s="3">
        <v>3</v>
      </c>
      <c r="O60" s="3"/>
      <c r="P60" s="3">
        <v>5</v>
      </c>
      <c r="Q60" s="3">
        <v>3</v>
      </c>
      <c r="R60" s="3">
        <v>9</v>
      </c>
      <c r="S60" s="3"/>
      <c r="T60" s="3"/>
      <c r="U60" s="3"/>
      <c r="V60" s="3"/>
      <c r="W60" s="3"/>
      <c r="X60" s="3"/>
      <c r="Y60" s="3">
        <v>0</v>
      </c>
      <c r="Z60" s="3"/>
      <c r="AA60" s="3"/>
      <c r="AB60" s="3">
        <v>25</v>
      </c>
      <c r="AC60" s="3">
        <v>9874</v>
      </c>
      <c r="AD60" s="3">
        <v>12.976098562628335</v>
      </c>
      <c r="AE60" s="3">
        <v>9</v>
      </c>
      <c r="AF60" s="3">
        <v>1</v>
      </c>
      <c r="AG60" s="3">
        <v>29</v>
      </c>
      <c r="AH60" s="3">
        <v>0.95277207392197127</v>
      </c>
      <c r="AI60" s="3">
        <v>3</v>
      </c>
      <c r="AJ60" s="3">
        <v>2727</v>
      </c>
      <c r="AK60" s="3">
        <v>29.864476386036962</v>
      </c>
      <c r="AL60" s="3">
        <v>0</v>
      </c>
      <c r="AM60" s="3">
        <v>0</v>
      </c>
      <c r="AN60" s="3">
        <v>0</v>
      </c>
      <c r="AO60" s="3">
        <v>5</v>
      </c>
      <c r="AP60" s="3">
        <v>2945</v>
      </c>
      <c r="AQ60" s="3">
        <v>19.351129363449694</v>
      </c>
      <c r="AR60" s="3"/>
      <c r="AS60" s="3"/>
      <c r="AT60" s="48">
        <v>43191</v>
      </c>
      <c r="AU60" s="48">
        <v>43555</v>
      </c>
      <c r="AV60" s="48" t="s">
        <v>248</v>
      </c>
      <c r="AW60" s="3"/>
      <c r="AX60" s="3"/>
      <c r="AY60" s="3"/>
      <c r="AZ60" s="3"/>
    </row>
    <row r="61" spans="1:52" x14ac:dyDescent="0.2">
      <c r="A61" s="47" t="s">
        <v>79</v>
      </c>
      <c r="B61" s="3"/>
      <c r="C61" s="3">
        <v>0</v>
      </c>
      <c r="D61" s="3">
        <v>0</v>
      </c>
      <c r="E61" s="3"/>
      <c r="F61" s="3"/>
      <c r="G61" s="3">
        <v>0</v>
      </c>
      <c r="H61" s="3">
        <v>0</v>
      </c>
      <c r="I61" s="3"/>
      <c r="J61" s="3"/>
      <c r="K61" s="3"/>
      <c r="L61" s="3"/>
      <c r="M61" s="3"/>
      <c r="N61" s="3"/>
      <c r="O61" s="3"/>
      <c r="P61" s="3"/>
      <c r="Q61" s="3">
        <v>0</v>
      </c>
      <c r="R61" s="3"/>
      <c r="S61" s="3"/>
      <c r="T61" s="3"/>
      <c r="U61" s="3"/>
      <c r="V61" s="3"/>
      <c r="W61" s="3"/>
      <c r="X61" s="3"/>
      <c r="Y61" s="3"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48">
        <v>43191</v>
      </c>
      <c r="AU61" s="48">
        <v>43555</v>
      </c>
      <c r="AV61" s="48" t="s">
        <v>246</v>
      </c>
      <c r="AW61" s="3"/>
      <c r="AX61" s="3"/>
      <c r="AY61" s="3"/>
      <c r="AZ61" s="3"/>
    </row>
    <row r="62" spans="1:52" x14ac:dyDescent="0.2">
      <c r="A62" s="47" t="s">
        <v>80</v>
      </c>
      <c r="B62" s="3">
        <v>107</v>
      </c>
      <c r="C62" s="3">
        <v>80</v>
      </c>
      <c r="D62" s="3">
        <v>0</v>
      </c>
      <c r="E62" s="3">
        <v>69</v>
      </c>
      <c r="F62" s="3"/>
      <c r="G62" s="3">
        <v>24</v>
      </c>
      <c r="H62" s="3">
        <v>34</v>
      </c>
      <c r="I62" s="3">
        <v>34</v>
      </c>
      <c r="J62" s="3">
        <v>22211</v>
      </c>
      <c r="K62" s="3">
        <v>21.462495470467449</v>
      </c>
      <c r="L62" s="3">
        <v>50</v>
      </c>
      <c r="M62" s="3">
        <v>8</v>
      </c>
      <c r="N62" s="3">
        <v>10</v>
      </c>
      <c r="O62" s="3">
        <v>1</v>
      </c>
      <c r="P62" s="3">
        <v>13</v>
      </c>
      <c r="Q62" s="3">
        <v>23</v>
      </c>
      <c r="R62" s="3">
        <v>34</v>
      </c>
      <c r="S62" s="3">
        <v>339</v>
      </c>
      <c r="T62" s="3"/>
      <c r="U62" s="3">
        <v>1527</v>
      </c>
      <c r="V62" s="3"/>
      <c r="W62" s="3"/>
      <c r="X62" s="3"/>
      <c r="Y62" s="3">
        <v>0</v>
      </c>
      <c r="Z62" s="3">
        <v>2</v>
      </c>
      <c r="AA62" s="3"/>
      <c r="AB62" s="3">
        <v>105</v>
      </c>
      <c r="AC62" s="3">
        <v>68889</v>
      </c>
      <c r="AD62" s="3">
        <v>21.555177471399237</v>
      </c>
      <c r="AE62" s="3">
        <v>34</v>
      </c>
      <c r="AF62" s="3">
        <v>8</v>
      </c>
      <c r="AG62" s="3">
        <v>3528</v>
      </c>
      <c r="AH62" s="3">
        <v>14.488706365503081</v>
      </c>
      <c r="AI62" s="3">
        <v>10</v>
      </c>
      <c r="AJ62" s="3">
        <v>13645</v>
      </c>
      <c r="AK62" s="3">
        <v>44.829568788501028</v>
      </c>
      <c r="AL62" s="3">
        <v>2</v>
      </c>
      <c r="AM62" s="3">
        <v>610</v>
      </c>
      <c r="AN62" s="3">
        <v>10.020533880903491</v>
      </c>
      <c r="AO62" s="3">
        <v>13</v>
      </c>
      <c r="AP62" s="3">
        <v>17949</v>
      </c>
      <c r="AQ62" s="3">
        <v>45.361554256831461</v>
      </c>
      <c r="AR62" s="3">
        <v>1</v>
      </c>
      <c r="AS62" s="3">
        <v>1</v>
      </c>
      <c r="AT62" s="48">
        <v>43191</v>
      </c>
      <c r="AU62" s="48">
        <v>43555</v>
      </c>
      <c r="AV62" s="48" t="s">
        <v>248</v>
      </c>
      <c r="AW62" s="3"/>
      <c r="AX62" s="3"/>
      <c r="AY62" s="3"/>
      <c r="AZ62" s="3"/>
    </row>
    <row r="63" spans="1:52" x14ac:dyDescent="0.2">
      <c r="A63" s="47" t="s">
        <v>81</v>
      </c>
      <c r="B63" s="3">
        <v>51</v>
      </c>
      <c r="C63" s="3">
        <v>45</v>
      </c>
      <c r="D63" s="3">
        <v>0</v>
      </c>
      <c r="E63" s="3">
        <v>41</v>
      </c>
      <c r="F63" s="3">
        <v>1</v>
      </c>
      <c r="G63" s="3">
        <v>6</v>
      </c>
      <c r="H63" s="3">
        <v>7</v>
      </c>
      <c r="I63" s="3">
        <v>7</v>
      </c>
      <c r="J63" s="3">
        <v>5896</v>
      </c>
      <c r="K63" s="3">
        <v>27.672631270167205</v>
      </c>
      <c r="L63" s="3">
        <v>27</v>
      </c>
      <c r="M63" s="3">
        <v>9</v>
      </c>
      <c r="N63" s="3">
        <v>4</v>
      </c>
      <c r="O63" s="3"/>
      <c r="P63" s="3">
        <v>5</v>
      </c>
      <c r="Q63" s="3">
        <v>2</v>
      </c>
      <c r="R63" s="3">
        <v>26</v>
      </c>
      <c r="S63" s="3"/>
      <c r="T63" s="3"/>
      <c r="U63" s="3">
        <v>318</v>
      </c>
      <c r="V63" s="3"/>
      <c r="W63" s="3"/>
      <c r="X63" s="3"/>
      <c r="Y63" s="3">
        <v>0</v>
      </c>
      <c r="Z63" s="3">
        <v>7</v>
      </c>
      <c r="AA63" s="3">
        <v>1</v>
      </c>
      <c r="AB63" s="3">
        <v>50</v>
      </c>
      <c r="AC63" s="3">
        <v>25806</v>
      </c>
      <c r="AD63" s="3">
        <v>16.95671457905544</v>
      </c>
      <c r="AE63" s="3">
        <v>26</v>
      </c>
      <c r="AF63" s="3">
        <v>9</v>
      </c>
      <c r="AG63" s="3">
        <v>2933</v>
      </c>
      <c r="AH63" s="3">
        <v>10.706821811544605</v>
      </c>
      <c r="AI63" s="3">
        <v>4</v>
      </c>
      <c r="AJ63" s="3">
        <v>3064</v>
      </c>
      <c r="AK63" s="3">
        <v>25.166324435318277</v>
      </c>
      <c r="AL63" s="3">
        <v>7</v>
      </c>
      <c r="AM63" s="3">
        <v>875</v>
      </c>
      <c r="AN63" s="3">
        <v>4.1067761806981515</v>
      </c>
      <c r="AO63" s="3">
        <v>5</v>
      </c>
      <c r="AP63" s="3">
        <v>3106</v>
      </c>
      <c r="AQ63" s="3">
        <v>20.409034907597537</v>
      </c>
      <c r="AR63" s="3">
        <v>1</v>
      </c>
      <c r="AS63" s="3">
        <v>1</v>
      </c>
      <c r="AT63" s="48">
        <v>43191</v>
      </c>
      <c r="AU63" s="48">
        <v>43555</v>
      </c>
      <c r="AV63" s="48" t="s">
        <v>247</v>
      </c>
      <c r="AW63" s="3"/>
      <c r="AX63" s="3"/>
      <c r="AY63" s="3"/>
      <c r="AZ63" s="3"/>
    </row>
    <row r="64" spans="1:52" x14ac:dyDescent="0.2">
      <c r="A64" s="47" t="s">
        <v>82</v>
      </c>
      <c r="B64" s="3">
        <v>2</v>
      </c>
      <c r="C64" s="3">
        <v>2</v>
      </c>
      <c r="D64" s="3">
        <v>0</v>
      </c>
      <c r="E64" s="3">
        <v>2</v>
      </c>
      <c r="F64" s="3"/>
      <c r="G64" s="3">
        <v>0</v>
      </c>
      <c r="H64" s="3">
        <v>0</v>
      </c>
      <c r="I64" s="3"/>
      <c r="J64" s="3"/>
      <c r="K64" s="3"/>
      <c r="L64" s="3"/>
      <c r="M64" s="3"/>
      <c r="N64" s="3">
        <v>1</v>
      </c>
      <c r="O64" s="3"/>
      <c r="P64" s="3"/>
      <c r="Q64" s="3">
        <v>0</v>
      </c>
      <c r="R64" s="3">
        <v>1</v>
      </c>
      <c r="S64" s="3"/>
      <c r="T64" s="3"/>
      <c r="U64" s="3"/>
      <c r="V64" s="3"/>
      <c r="W64" s="3"/>
      <c r="X64" s="3"/>
      <c r="Y64" s="3">
        <v>0</v>
      </c>
      <c r="Z64" s="3"/>
      <c r="AA64" s="3"/>
      <c r="AB64" s="3">
        <v>2</v>
      </c>
      <c r="AC64" s="3">
        <v>1816</v>
      </c>
      <c r="AD64" s="3">
        <v>29.831622176591377</v>
      </c>
      <c r="AE64" s="3">
        <v>1</v>
      </c>
      <c r="AF64" s="3">
        <v>0</v>
      </c>
      <c r="AG64" s="3">
        <v>0</v>
      </c>
      <c r="AH64" s="3">
        <v>0</v>
      </c>
      <c r="AI64" s="3">
        <v>1</v>
      </c>
      <c r="AJ64" s="3">
        <v>488</v>
      </c>
      <c r="AK64" s="3">
        <v>16.032854209445585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/>
      <c r="AS64" s="3"/>
      <c r="AT64" s="48">
        <v>43191</v>
      </c>
      <c r="AU64" s="48">
        <v>43555</v>
      </c>
      <c r="AV64" s="48" t="s">
        <v>247</v>
      </c>
      <c r="AW64" s="3"/>
      <c r="AX64" s="3"/>
      <c r="AY64" s="3"/>
      <c r="AZ64" s="3"/>
    </row>
    <row r="65" spans="1:52" x14ac:dyDescent="0.2">
      <c r="A65" s="47" t="s">
        <v>83</v>
      </c>
      <c r="B65" s="3">
        <v>21</v>
      </c>
      <c r="C65" s="3">
        <v>18</v>
      </c>
      <c r="D65" s="3">
        <v>0</v>
      </c>
      <c r="E65" s="3">
        <v>18</v>
      </c>
      <c r="F65" s="3">
        <v>3</v>
      </c>
      <c r="G65" s="3">
        <v>3</v>
      </c>
      <c r="H65" s="3">
        <v>0</v>
      </c>
      <c r="I65" s="3"/>
      <c r="J65" s="3"/>
      <c r="K65" s="3"/>
      <c r="L65" s="3">
        <v>3</v>
      </c>
      <c r="M65" s="3">
        <v>1</v>
      </c>
      <c r="N65" s="3">
        <v>5</v>
      </c>
      <c r="O65" s="3"/>
      <c r="P65" s="3">
        <v>1</v>
      </c>
      <c r="Q65" s="3">
        <v>2</v>
      </c>
      <c r="R65" s="3">
        <v>11</v>
      </c>
      <c r="S65" s="3"/>
      <c r="T65" s="3">
        <v>464</v>
      </c>
      <c r="U65" s="3"/>
      <c r="V65" s="3"/>
      <c r="W65" s="3"/>
      <c r="X65" s="3"/>
      <c r="Y65" s="3">
        <v>0</v>
      </c>
      <c r="Z65" s="3">
        <v>4</v>
      </c>
      <c r="AA65" s="3"/>
      <c r="AB65" s="3">
        <v>20</v>
      </c>
      <c r="AC65" s="3">
        <v>13990</v>
      </c>
      <c r="AD65" s="3">
        <v>22.981519507186857</v>
      </c>
      <c r="AE65" s="3">
        <v>13</v>
      </c>
      <c r="AF65" s="3">
        <v>1</v>
      </c>
      <c r="AG65" s="3">
        <v>197</v>
      </c>
      <c r="AH65" s="3">
        <v>6.4722792607802875</v>
      </c>
      <c r="AI65" s="3">
        <v>5</v>
      </c>
      <c r="AJ65" s="3">
        <v>9594</v>
      </c>
      <c r="AK65" s="3">
        <v>63.040657084188908</v>
      </c>
      <c r="AL65" s="3">
        <v>4</v>
      </c>
      <c r="AM65" s="3">
        <v>1972</v>
      </c>
      <c r="AN65" s="3">
        <v>16.197125256673512</v>
      </c>
      <c r="AO65" s="3">
        <v>1</v>
      </c>
      <c r="AP65" s="3">
        <v>409</v>
      </c>
      <c r="AQ65" s="3">
        <v>13.437371663244353</v>
      </c>
      <c r="AR65" s="3"/>
      <c r="AS65" s="3"/>
      <c r="AT65" s="48">
        <v>43191</v>
      </c>
      <c r="AU65" s="48">
        <v>43555</v>
      </c>
      <c r="AV65" s="48" t="s">
        <v>248</v>
      </c>
      <c r="AW65" s="3"/>
      <c r="AX65" s="3"/>
      <c r="AY65" s="3"/>
      <c r="AZ65" s="3"/>
    </row>
    <row r="66" spans="1:52" x14ac:dyDescent="0.2">
      <c r="A66" s="47" t="s">
        <v>84</v>
      </c>
      <c r="B66" s="3">
        <v>8</v>
      </c>
      <c r="C66" s="3">
        <v>7</v>
      </c>
      <c r="D66" s="3">
        <v>0</v>
      </c>
      <c r="E66" s="3">
        <v>6</v>
      </c>
      <c r="F66" s="3"/>
      <c r="G66" s="3">
        <v>1</v>
      </c>
      <c r="H66" s="3">
        <v>2</v>
      </c>
      <c r="I66" s="3">
        <v>2</v>
      </c>
      <c r="J66" s="3">
        <v>760</v>
      </c>
      <c r="K66" s="3">
        <v>12.484599589322382</v>
      </c>
      <c r="L66" s="3">
        <v>1</v>
      </c>
      <c r="M66" s="3"/>
      <c r="N66" s="3"/>
      <c r="O66" s="3"/>
      <c r="P66" s="3"/>
      <c r="Q66" s="3">
        <v>0</v>
      </c>
      <c r="R66" s="3">
        <v>3</v>
      </c>
      <c r="S66" s="3"/>
      <c r="T66" s="3"/>
      <c r="U66" s="3"/>
      <c r="V66" s="3"/>
      <c r="W66" s="3"/>
      <c r="X66" s="3"/>
      <c r="Y66" s="3">
        <v>0</v>
      </c>
      <c r="Z66" s="3">
        <v>3</v>
      </c>
      <c r="AA66" s="3"/>
      <c r="AB66" s="3">
        <v>8</v>
      </c>
      <c r="AC66" s="3">
        <v>2901</v>
      </c>
      <c r="AD66" s="3">
        <v>11.913757700205339</v>
      </c>
      <c r="AE66" s="3">
        <v>3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3</v>
      </c>
      <c r="AM66" s="3">
        <v>870</v>
      </c>
      <c r="AN66" s="3">
        <v>9.5277207392197134</v>
      </c>
      <c r="AO66" s="3">
        <v>0</v>
      </c>
      <c r="AP66" s="3">
        <v>0</v>
      </c>
      <c r="AQ66" s="3">
        <v>0</v>
      </c>
      <c r="AR66" s="3"/>
      <c r="AS66" s="3"/>
      <c r="AT66" s="48">
        <v>43191</v>
      </c>
      <c r="AU66" s="48">
        <v>43555</v>
      </c>
      <c r="AV66" s="48" t="s">
        <v>250</v>
      </c>
      <c r="AW66" s="3"/>
      <c r="AX66" s="3"/>
      <c r="AY66" s="3"/>
      <c r="AZ66" s="3"/>
    </row>
    <row r="67" spans="1:52" x14ac:dyDescent="0.2">
      <c r="A67" s="47" t="s">
        <v>85</v>
      </c>
      <c r="B67" s="3">
        <v>14</v>
      </c>
      <c r="C67" s="3">
        <v>9</v>
      </c>
      <c r="D67" s="3">
        <v>0</v>
      </c>
      <c r="E67" s="3">
        <v>8</v>
      </c>
      <c r="F67" s="3">
        <v>2</v>
      </c>
      <c r="G67" s="3">
        <v>5</v>
      </c>
      <c r="H67" s="3">
        <v>3</v>
      </c>
      <c r="I67" s="3">
        <v>3</v>
      </c>
      <c r="J67" s="3">
        <v>718</v>
      </c>
      <c r="K67" s="3">
        <v>7.8631074606433948</v>
      </c>
      <c r="L67" s="3">
        <v>6</v>
      </c>
      <c r="M67" s="3">
        <v>1</v>
      </c>
      <c r="N67" s="3">
        <v>2</v>
      </c>
      <c r="O67" s="3"/>
      <c r="P67" s="3">
        <v>2</v>
      </c>
      <c r="Q67" s="3">
        <v>0</v>
      </c>
      <c r="R67" s="3">
        <v>6</v>
      </c>
      <c r="S67" s="3"/>
      <c r="T67" s="3"/>
      <c r="U67" s="3"/>
      <c r="V67" s="3"/>
      <c r="W67" s="3"/>
      <c r="X67" s="3"/>
      <c r="Y67" s="3">
        <v>0</v>
      </c>
      <c r="Z67" s="3">
        <v>1</v>
      </c>
      <c r="AA67" s="3"/>
      <c r="AB67" s="3">
        <v>14</v>
      </c>
      <c r="AC67" s="3">
        <v>4486</v>
      </c>
      <c r="AD67" s="3">
        <v>10.527427398063949</v>
      </c>
      <c r="AE67" s="3">
        <v>6</v>
      </c>
      <c r="AF67" s="3">
        <v>1</v>
      </c>
      <c r="AG67" s="3">
        <v>296</v>
      </c>
      <c r="AH67" s="3">
        <v>9.7248459958932241</v>
      </c>
      <c r="AI67" s="3">
        <v>2</v>
      </c>
      <c r="AJ67" s="3">
        <v>1144</v>
      </c>
      <c r="AK67" s="3">
        <v>18.792607802874745</v>
      </c>
      <c r="AL67" s="3">
        <v>1</v>
      </c>
      <c r="AM67" s="3">
        <v>53</v>
      </c>
      <c r="AN67" s="3">
        <v>1.7412731006160165</v>
      </c>
      <c r="AO67" s="3">
        <v>2</v>
      </c>
      <c r="AP67" s="3">
        <v>1324</v>
      </c>
      <c r="AQ67" s="3">
        <v>21.749486652977414</v>
      </c>
      <c r="AR67" s="3"/>
      <c r="AS67" s="3"/>
      <c r="AT67" s="48">
        <v>43191</v>
      </c>
      <c r="AU67" s="48">
        <v>43555</v>
      </c>
      <c r="AV67" s="48" t="s">
        <v>250</v>
      </c>
      <c r="AW67" s="3"/>
      <c r="AX67" s="3"/>
      <c r="AY67" s="3"/>
      <c r="AZ67" s="3"/>
    </row>
    <row r="68" spans="1:52" x14ac:dyDescent="0.2">
      <c r="A68" s="47" t="s">
        <v>86</v>
      </c>
      <c r="B68" s="3">
        <v>3</v>
      </c>
      <c r="C68" s="3">
        <v>3</v>
      </c>
      <c r="D68" s="3">
        <v>0</v>
      </c>
      <c r="E68" s="3">
        <v>3</v>
      </c>
      <c r="F68" s="3"/>
      <c r="G68" s="3">
        <v>0</v>
      </c>
      <c r="H68" s="3">
        <v>0</v>
      </c>
      <c r="I68" s="3"/>
      <c r="J68" s="3"/>
      <c r="K68" s="3"/>
      <c r="L68" s="3">
        <v>3</v>
      </c>
      <c r="M68" s="3"/>
      <c r="N68" s="3"/>
      <c r="O68" s="3"/>
      <c r="P68" s="3"/>
      <c r="Q68" s="3">
        <v>0</v>
      </c>
      <c r="R68" s="3"/>
      <c r="S68" s="3"/>
      <c r="T68" s="3"/>
      <c r="U68" s="3"/>
      <c r="V68" s="3"/>
      <c r="W68" s="3"/>
      <c r="X68" s="3"/>
      <c r="Y68" s="3">
        <v>0</v>
      </c>
      <c r="Z68" s="3"/>
      <c r="AA68" s="3"/>
      <c r="AB68" s="3">
        <v>3</v>
      </c>
      <c r="AC68" s="3">
        <v>993</v>
      </c>
      <c r="AD68" s="3">
        <v>10.874743326488707</v>
      </c>
      <c r="AE68" s="3">
        <v>2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/>
      <c r="AS68" s="3"/>
      <c r="AT68" s="48">
        <v>43191</v>
      </c>
      <c r="AU68" s="48">
        <v>43555</v>
      </c>
      <c r="AV68" s="48" t="s">
        <v>248</v>
      </c>
      <c r="AW68" s="3"/>
      <c r="AX68" s="3"/>
      <c r="AY68" s="3"/>
      <c r="AZ68" s="3"/>
    </row>
    <row r="69" spans="1:52" x14ac:dyDescent="0.2">
      <c r="A69" s="47" t="s">
        <v>87</v>
      </c>
      <c r="B69" s="3">
        <v>14</v>
      </c>
      <c r="C69" s="3">
        <v>11</v>
      </c>
      <c r="D69" s="3">
        <v>0</v>
      </c>
      <c r="E69" s="3">
        <v>7</v>
      </c>
      <c r="F69" s="3"/>
      <c r="G69" s="3">
        <v>2</v>
      </c>
      <c r="H69" s="3">
        <v>4</v>
      </c>
      <c r="I69" s="3">
        <v>4</v>
      </c>
      <c r="J69" s="3">
        <v>2573</v>
      </c>
      <c r="K69" s="3">
        <v>21.133470225872689</v>
      </c>
      <c r="L69" s="3">
        <v>7</v>
      </c>
      <c r="M69" s="3"/>
      <c r="N69" s="3">
        <v>3</v>
      </c>
      <c r="O69" s="3"/>
      <c r="P69" s="3"/>
      <c r="Q69" s="3">
        <v>7</v>
      </c>
      <c r="R69" s="3">
        <v>3</v>
      </c>
      <c r="S69" s="3"/>
      <c r="T69" s="3"/>
      <c r="U69" s="3">
        <v>3291</v>
      </c>
      <c r="V69" s="3"/>
      <c r="W69" s="3"/>
      <c r="X69" s="3"/>
      <c r="Y69" s="3">
        <v>0</v>
      </c>
      <c r="Z69" s="3"/>
      <c r="AA69" s="3"/>
      <c r="AB69" s="3">
        <v>11</v>
      </c>
      <c r="AC69" s="3">
        <v>9951</v>
      </c>
      <c r="AD69" s="3">
        <v>29.721112563001679</v>
      </c>
      <c r="AE69" s="3">
        <v>4</v>
      </c>
      <c r="AF69" s="3">
        <v>0</v>
      </c>
      <c r="AG69" s="3">
        <v>0</v>
      </c>
      <c r="AH69" s="3">
        <v>0</v>
      </c>
      <c r="AI69" s="3">
        <v>3</v>
      </c>
      <c r="AJ69" s="3">
        <v>3294</v>
      </c>
      <c r="AK69" s="3">
        <v>36.073921971252567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3</v>
      </c>
      <c r="AS69" s="3"/>
      <c r="AT69" s="48">
        <v>43191</v>
      </c>
      <c r="AU69" s="48">
        <v>43555</v>
      </c>
      <c r="AV69" s="48" t="s">
        <v>246</v>
      </c>
      <c r="AW69" s="3"/>
      <c r="AX69" s="3"/>
      <c r="AY69" s="3"/>
      <c r="AZ69" s="3"/>
    </row>
    <row r="70" spans="1:52" x14ac:dyDescent="0.2">
      <c r="A70" s="47" t="s">
        <v>88</v>
      </c>
      <c r="B70" s="3">
        <v>3</v>
      </c>
      <c r="C70" s="3">
        <v>2</v>
      </c>
      <c r="D70" s="3">
        <v>0</v>
      </c>
      <c r="E70" s="3">
        <v>1</v>
      </c>
      <c r="F70" s="3"/>
      <c r="G70" s="3">
        <v>0</v>
      </c>
      <c r="H70" s="3">
        <v>1</v>
      </c>
      <c r="I70" s="3">
        <v>1</v>
      </c>
      <c r="J70" s="3">
        <v>550</v>
      </c>
      <c r="K70" s="3">
        <v>18.069815195071868</v>
      </c>
      <c r="L70" s="3">
        <v>1</v>
      </c>
      <c r="M70" s="3"/>
      <c r="N70" s="3"/>
      <c r="O70" s="3"/>
      <c r="P70" s="3">
        <v>1</v>
      </c>
      <c r="Q70" s="3">
        <v>0</v>
      </c>
      <c r="R70" s="3">
        <v>1</v>
      </c>
      <c r="S70" s="3"/>
      <c r="T70" s="3"/>
      <c r="U70" s="3"/>
      <c r="V70" s="3"/>
      <c r="W70" s="3"/>
      <c r="X70" s="3"/>
      <c r="Y70" s="3">
        <v>0</v>
      </c>
      <c r="Z70" s="3"/>
      <c r="AA70" s="3"/>
      <c r="AB70" s="3">
        <v>3</v>
      </c>
      <c r="AC70" s="3">
        <v>1476</v>
      </c>
      <c r="AD70" s="3">
        <v>16.164271047227928</v>
      </c>
      <c r="AE70" s="3">
        <v>1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1</v>
      </c>
      <c r="AP70" s="3">
        <v>617</v>
      </c>
      <c r="AQ70" s="3">
        <v>20.271047227926079</v>
      </c>
      <c r="AR70" s="3"/>
      <c r="AS70" s="3"/>
      <c r="AT70" s="48">
        <v>43191</v>
      </c>
      <c r="AU70" s="48">
        <v>43555</v>
      </c>
      <c r="AV70" s="48" t="s">
        <v>248</v>
      </c>
      <c r="AW70" s="3"/>
      <c r="AX70" s="3"/>
      <c r="AY70" s="3"/>
      <c r="AZ70" s="3"/>
    </row>
    <row r="71" spans="1:52" x14ac:dyDescent="0.2">
      <c r="A71" s="47" t="s">
        <v>89</v>
      </c>
      <c r="B71" s="3">
        <v>5</v>
      </c>
      <c r="C71" s="3">
        <v>3</v>
      </c>
      <c r="D71" s="3">
        <v>0</v>
      </c>
      <c r="E71" s="3">
        <v>4</v>
      </c>
      <c r="F71" s="3"/>
      <c r="G71" s="3">
        <v>1</v>
      </c>
      <c r="H71" s="3">
        <v>1</v>
      </c>
      <c r="I71" s="3">
        <v>1</v>
      </c>
      <c r="J71" s="3">
        <v>411</v>
      </c>
      <c r="K71" s="3">
        <v>13.503080082135524</v>
      </c>
      <c r="L71" s="3">
        <v>1</v>
      </c>
      <c r="M71" s="3"/>
      <c r="N71" s="3"/>
      <c r="O71" s="3"/>
      <c r="P71" s="3">
        <v>1</v>
      </c>
      <c r="Q71" s="3">
        <v>2</v>
      </c>
      <c r="R71" s="3">
        <v>2</v>
      </c>
      <c r="S71" s="3"/>
      <c r="T71" s="3"/>
      <c r="U71" s="3"/>
      <c r="V71" s="3"/>
      <c r="W71" s="3"/>
      <c r="X71" s="3"/>
      <c r="Y71" s="3">
        <v>0</v>
      </c>
      <c r="Z71" s="3">
        <v>1</v>
      </c>
      <c r="AA71" s="3"/>
      <c r="AB71" s="3">
        <v>5</v>
      </c>
      <c r="AC71" s="3">
        <v>4419</v>
      </c>
      <c r="AD71" s="3">
        <v>29.036550308008213</v>
      </c>
      <c r="AE71" s="3">
        <v>2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1</v>
      </c>
      <c r="AM71" s="3">
        <v>288</v>
      </c>
      <c r="AN71" s="3">
        <v>9.462012320328542</v>
      </c>
      <c r="AO71" s="3">
        <v>1</v>
      </c>
      <c r="AP71" s="3">
        <v>875</v>
      </c>
      <c r="AQ71" s="3">
        <v>28.747433264887064</v>
      </c>
      <c r="AR71" s="3"/>
      <c r="AS71" s="3"/>
      <c r="AT71" s="48">
        <v>43191</v>
      </c>
      <c r="AU71" s="48">
        <v>43555</v>
      </c>
      <c r="AV71" s="48" t="s">
        <v>248</v>
      </c>
      <c r="AW71" s="3"/>
      <c r="AX71" s="3"/>
      <c r="AY71" s="3"/>
      <c r="AZ71" s="3"/>
    </row>
    <row r="72" spans="1:52" x14ac:dyDescent="0.2">
      <c r="A72" s="47" t="s">
        <v>90</v>
      </c>
      <c r="B72" s="3">
        <v>46</v>
      </c>
      <c r="C72" s="3">
        <v>34</v>
      </c>
      <c r="D72" s="3">
        <v>1</v>
      </c>
      <c r="E72" s="3">
        <v>33</v>
      </c>
      <c r="F72" s="3"/>
      <c r="G72" s="3">
        <v>8</v>
      </c>
      <c r="H72" s="3">
        <v>6</v>
      </c>
      <c r="I72" s="3">
        <v>6</v>
      </c>
      <c r="J72" s="3">
        <v>7611</v>
      </c>
      <c r="K72" s="3">
        <v>41.675564681724843</v>
      </c>
      <c r="L72" s="3">
        <v>26</v>
      </c>
      <c r="M72" s="3">
        <v>5</v>
      </c>
      <c r="N72" s="3">
        <v>6</v>
      </c>
      <c r="O72" s="3"/>
      <c r="P72" s="3">
        <v>3</v>
      </c>
      <c r="Q72" s="3">
        <v>5</v>
      </c>
      <c r="R72" s="3">
        <v>16</v>
      </c>
      <c r="S72" s="3">
        <v>23</v>
      </c>
      <c r="T72" s="3"/>
      <c r="U72" s="3">
        <v>423</v>
      </c>
      <c r="V72" s="3"/>
      <c r="W72" s="3"/>
      <c r="X72" s="3"/>
      <c r="Y72" s="3">
        <v>0</v>
      </c>
      <c r="Z72" s="3">
        <v>2</v>
      </c>
      <c r="AA72" s="3"/>
      <c r="AB72" s="3">
        <v>44</v>
      </c>
      <c r="AC72" s="3">
        <v>29035</v>
      </c>
      <c r="AD72" s="3">
        <v>21.680044801194697</v>
      </c>
      <c r="AE72" s="3">
        <v>16</v>
      </c>
      <c r="AF72" s="3">
        <v>5</v>
      </c>
      <c r="AG72" s="3">
        <v>1994</v>
      </c>
      <c r="AH72" s="3">
        <v>13.102258726899384</v>
      </c>
      <c r="AI72" s="3">
        <v>6</v>
      </c>
      <c r="AJ72" s="3">
        <v>4932</v>
      </c>
      <c r="AK72" s="3">
        <v>27.006160164271048</v>
      </c>
      <c r="AL72" s="3">
        <v>2</v>
      </c>
      <c r="AM72" s="3">
        <v>680</v>
      </c>
      <c r="AN72" s="3">
        <v>11.170431211498974</v>
      </c>
      <c r="AO72" s="3">
        <v>3</v>
      </c>
      <c r="AP72" s="3">
        <v>1672</v>
      </c>
      <c r="AQ72" s="3">
        <v>18.310746064339494</v>
      </c>
      <c r="AR72" s="3">
        <v>1</v>
      </c>
      <c r="AS72" s="3">
        <v>4</v>
      </c>
      <c r="AT72" s="48">
        <v>43191</v>
      </c>
      <c r="AU72" s="48">
        <v>43555</v>
      </c>
      <c r="AV72" s="48" t="s">
        <v>249</v>
      </c>
      <c r="AW72" s="3"/>
      <c r="AX72" s="3"/>
      <c r="AY72" s="3"/>
      <c r="AZ72" s="3"/>
    </row>
    <row r="73" spans="1:52" x14ac:dyDescent="0.2">
      <c r="A73" s="47" t="s">
        <v>91</v>
      </c>
      <c r="B73" s="3"/>
      <c r="C73" s="3">
        <v>0</v>
      </c>
      <c r="D73" s="3">
        <v>0</v>
      </c>
      <c r="E73" s="3"/>
      <c r="F73" s="3"/>
      <c r="G73" s="3">
        <v>0</v>
      </c>
      <c r="H73" s="3">
        <v>0</v>
      </c>
      <c r="I73" s="3"/>
      <c r="J73" s="3"/>
      <c r="K73" s="3"/>
      <c r="L73" s="3"/>
      <c r="M73" s="3"/>
      <c r="N73" s="3"/>
      <c r="O73" s="3"/>
      <c r="P73" s="3"/>
      <c r="Q73" s="3">
        <v>0</v>
      </c>
      <c r="R73" s="3"/>
      <c r="S73" s="3"/>
      <c r="T73" s="3"/>
      <c r="U73" s="3"/>
      <c r="V73" s="3"/>
      <c r="W73" s="3"/>
      <c r="X73" s="3"/>
      <c r="Y73" s="3"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48">
        <v>43191</v>
      </c>
      <c r="AU73" s="48">
        <v>43555</v>
      </c>
      <c r="AV73" s="48" t="s">
        <v>247</v>
      </c>
      <c r="AW73" s="3"/>
      <c r="AX73" s="3"/>
      <c r="AY73" s="3"/>
      <c r="AZ73" s="3"/>
    </row>
    <row r="74" spans="1:52" x14ac:dyDescent="0.2">
      <c r="A74" s="47" t="s">
        <v>92</v>
      </c>
      <c r="B74" s="3">
        <v>48</v>
      </c>
      <c r="C74" s="3">
        <v>26</v>
      </c>
      <c r="D74" s="3">
        <v>0</v>
      </c>
      <c r="E74" s="3">
        <v>38</v>
      </c>
      <c r="F74" s="3"/>
      <c r="G74" s="3">
        <v>19</v>
      </c>
      <c r="H74" s="3">
        <v>7</v>
      </c>
      <c r="I74" s="3">
        <v>7</v>
      </c>
      <c r="J74" s="3">
        <v>5179</v>
      </c>
      <c r="K74" s="3">
        <v>24.307421531240834</v>
      </c>
      <c r="L74" s="3">
        <v>15</v>
      </c>
      <c r="M74" s="3">
        <v>11</v>
      </c>
      <c r="N74" s="3">
        <v>3</v>
      </c>
      <c r="O74" s="3"/>
      <c r="P74" s="3">
        <v>11</v>
      </c>
      <c r="Q74" s="3">
        <v>9</v>
      </c>
      <c r="R74" s="3">
        <v>27</v>
      </c>
      <c r="S74" s="3">
        <v>248</v>
      </c>
      <c r="T74" s="3"/>
      <c r="U74" s="3"/>
      <c r="V74" s="3"/>
      <c r="W74" s="3"/>
      <c r="X74" s="3"/>
      <c r="Y74" s="3">
        <v>0</v>
      </c>
      <c r="Z74" s="3">
        <v>2</v>
      </c>
      <c r="AA74" s="3"/>
      <c r="AB74" s="3">
        <v>47</v>
      </c>
      <c r="AC74" s="3">
        <v>36033</v>
      </c>
      <c r="AD74" s="3">
        <v>25.187994233037703</v>
      </c>
      <c r="AE74" s="3">
        <v>27</v>
      </c>
      <c r="AF74" s="3">
        <v>11</v>
      </c>
      <c r="AG74" s="3">
        <v>1321</v>
      </c>
      <c r="AH74" s="3">
        <v>3.9454918797834608</v>
      </c>
      <c r="AI74" s="3">
        <v>3</v>
      </c>
      <c r="AJ74" s="3">
        <v>2429</v>
      </c>
      <c r="AK74" s="3">
        <v>26.600958247775495</v>
      </c>
      <c r="AL74" s="3">
        <v>2</v>
      </c>
      <c r="AM74" s="3">
        <v>633</v>
      </c>
      <c r="AN74" s="3">
        <v>10.39835728952772</v>
      </c>
      <c r="AO74" s="3">
        <v>11</v>
      </c>
      <c r="AP74" s="3">
        <v>7506</v>
      </c>
      <c r="AQ74" s="3">
        <v>22.418517827142058</v>
      </c>
      <c r="AR74" s="3"/>
      <c r="AS74" s="3">
        <v>2</v>
      </c>
      <c r="AT74" s="48">
        <v>43191</v>
      </c>
      <c r="AU74" s="48">
        <v>43555</v>
      </c>
      <c r="AV74" s="48" t="s">
        <v>246</v>
      </c>
      <c r="AW74" s="3"/>
      <c r="AX74" s="3"/>
      <c r="AY74" s="3"/>
      <c r="AZ74" s="3"/>
    </row>
    <row r="75" spans="1:52" x14ac:dyDescent="0.2">
      <c r="A75" s="47" t="s">
        <v>93</v>
      </c>
      <c r="B75" s="3">
        <v>32</v>
      </c>
      <c r="C75" s="3">
        <v>26</v>
      </c>
      <c r="D75" s="3">
        <v>3</v>
      </c>
      <c r="E75" s="3">
        <v>15</v>
      </c>
      <c r="F75" s="3">
        <v>7</v>
      </c>
      <c r="G75" s="3">
        <v>2</v>
      </c>
      <c r="H75" s="3">
        <v>4</v>
      </c>
      <c r="I75" s="3">
        <v>4</v>
      </c>
      <c r="J75" s="3">
        <v>1493</v>
      </c>
      <c r="K75" s="3">
        <v>12.262833675564682</v>
      </c>
      <c r="L75" s="3">
        <v>14</v>
      </c>
      <c r="M75" s="3">
        <v>3</v>
      </c>
      <c r="N75" s="3">
        <v>4</v>
      </c>
      <c r="O75" s="3"/>
      <c r="P75" s="3">
        <v>7</v>
      </c>
      <c r="Q75" s="3">
        <v>2</v>
      </c>
      <c r="R75" s="3">
        <v>19</v>
      </c>
      <c r="S75" s="3"/>
      <c r="T75" s="3"/>
      <c r="U75" s="3"/>
      <c r="V75" s="3"/>
      <c r="W75" s="3"/>
      <c r="X75" s="3"/>
      <c r="Y75" s="3">
        <v>0</v>
      </c>
      <c r="Z75" s="3">
        <v>5</v>
      </c>
      <c r="AA75" s="3"/>
      <c r="AB75" s="3">
        <v>32</v>
      </c>
      <c r="AC75" s="3">
        <v>15849</v>
      </c>
      <c r="AD75" s="3">
        <v>16.272073921971252</v>
      </c>
      <c r="AE75" s="3">
        <v>19</v>
      </c>
      <c r="AF75" s="3">
        <v>3</v>
      </c>
      <c r="AG75" s="3">
        <v>1506</v>
      </c>
      <c r="AH75" s="3">
        <v>16.492813141683779</v>
      </c>
      <c r="AI75" s="3">
        <v>4</v>
      </c>
      <c r="AJ75" s="3">
        <v>4117</v>
      </c>
      <c r="AK75" s="3">
        <v>33.81519507186858</v>
      </c>
      <c r="AL75" s="3">
        <v>5</v>
      </c>
      <c r="AM75" s="3">
        <v>1439</v>
      </c>
      <c r="AN75" s="3">
        <v>9.4554414784394254</v>
      </c>
      <c r="AO75" s="3">
        <v>7</v>
      </c>
      <c r="AP75" s="3">
        <v>6010</v>
      </c>
      <c r="AQ75" s="3">
        <v>28.207685538281019</v>
      </c>
      <c r="AR75" s="3"/>
      <c r="AS75" s="3">
        <v>5</v>
      </c>
      <c r="AT75" s="48">
        <v>43191</v>
      </c>
      <c r="AU75" s="48">
        <v>43555</v>
      </c>
      <c r="AV75" s="48" t="s">
        <v>246</v>
      </c>
      <c r="AW75" s="3"/>
      <c r="AX75" s="3"/>
      <c r="AY75" s="3"/>
      <c r="AZ75" s="3"/>
    </row>
    <row r="76" spans="1:52" x14ac:dyDescent="0.2">
      <c r="A76" s="47" t="s">
        <v>94</v>
      </c>
      <c r="B76" s="3">
        <v>10</v>
      </c>
      <c r="C76" s="3">
        <v>8</v>
      </c>
      <c r="D76" s="3">
        <v>0</v>
      </c>
      <c r="E76" s="3">
        <v>6</v>
      </c>
      <c r="F76" s="3"/>
      <c r="G76" s="3">
        <v>2</v>
      </c>
      <c r="H76" s="3">
        <v>3</v>
      </c>
      <c r="I76" s="3">
        <v>3</v>
      </c>
      <c r="J76" s="3">
        <v>2623</v>
      </c>
      <c r="K76" s="3">
        <v>28.725530458590008</v>
      </c>
      <c r="L76" s="3">
        <v>6</v>
      </c>
      <c r="M76" s="3">
        <v>3</v>
      </c>
      <c r="N76" s="3"/>
      <c r="O76" s="3">
        <v>1</v>
      </c>
      <c r="P76" s="3"/>
      <c r="Q76" s="3">
        <v>1</v>
      </c>
      <c r="R76" s="3">
        <v>9</v>
      </c>
      <c r="S76" s="3"/>
      <c r="T76" s="3"/>
      <c r="U76" s="3"/>
      <c r="V76" s="3"/>
      <c r="W76" s="3"/>
      <c r="X76" s="3"/>
      <c r="Y76" s="3">
        <v>0</v>
      </c>
      <c r="Z76" s="3">
        <v>5</v>
      </c>
      <c r="AA76" s="3"/>
      <c r="AB76" s="3">
        <v>10</v>
      </c>
      <c r="AC76" s="3">
        <v>6283</v>
      </c>
      <c r="AD76" s="3">
        <v>20.642299794661188</v>
      </c>
      <c r="AE76" s="3">
        <v>9</v>
      </c>
      <c r="AF76" s="3">
        <v>3</v>
      </c>
      <c r="AG76" s="3">
        <v>1987</v>
      </c>
      <c r="AH76" s="3">
        <v>21.760438056125942</v>
      </c>
      <c r="AI76" s="3">
        <v>0</v>
      </c>
      <c r="AJ76" s="3">
        <v>0</v>
      </c>
      <c r="AK76" s="3">
        <v>0</v>
      </c>
      <c r="AL76" s="3">
        <v>5</v>
      </c>
      <c r="AM76" s="3">
        <v>511</v>
      </c>
      <c r="AN76" s="3">
        <v>3.357700205338809</v>
      </c>
      <c r="AO76" s="3">
        <v>0</v>
      </c>
      <c r="AP76" s="3">
        <v>0</v>
      </c>
      <c r="AQ76" s="3">
        <v>0</v>
      </c>
      <c r="AR76" s="3"/>
      <c r="AS76" s="3"/>
      <c r="AT76" s="48">
        <v>43191</v>
      </c>
      <c r="AU76" s="48">
        <v>43555</v>
      </c>
      <c r="AV76" s="48" t="s">
        <v>248</v>
      </c>
      <c r="AW76" s="3"/>
      <c r="AX76" s="3"/>
      <c r="AY76" s="3"/>
      <c r="AZ76" s="3"/>
    </row>
    <row r="77" spans="1:52" x14ac:dyDescent="0.2">
      <c r="A77" s="47" t="s">
        <v>95</v>
      </c>
      <c r="B77" s="3">
        <v>134</v>
      </c>
      <c r="C77" s="3">
        <v>109</v>
      </c>
      <c r="D77" s="3">
        <v>0</v>
      </c>
      <c r="E77" s="3">
        <v>80</v>
      </c>
      <c r="F77" s="3">
        <v>21</v>
      </c>
      <c r="G77" s="3">
        <v>19</v>
      </c>
      <c r="H77" s="3">
        <v>24</v>
      </c>
      <c r="I77" s="3">
        <v>24</v>
      </c>
      <c r="J77" s="3">
        <v>19285</v>
      </c>
      <c r="K77" s="3">
        <v>26.399726214921287</v>
      </c>
      <c r="L77" s="3">
        <v>67</v>
      </c>
      <c r="M77" s="3">
        <v>14</v>
      </c>
      <c r="N77" s="3">
        <v>33</v>
      </c>
      <c r="O77" s="3">
        <v>1</v>
      </c>
      <c r="P77" s="3">
        <v>15</v>
      </c>
      <c r="Q77" s="3">
        <v>21</v>
      </c>
      <c r="R77" s="3">
        <v>68</v>
      </c>
      <c r="S77" s="3">
        <v>420</v>
      </c>
      <c r="T77" s="3"/>
      <c r="U77" s="3">
        <v>698</v>
      </c>
      <c r="V77" s="3"/>
      <c r="W77" s="3">
        <v>1118</v>
      </c>
      <c r="X77" s="3"/>
      <c r="Y77" s="3">
        <v>0</v>
      </c>
      <c r="Z77" s="3">
        <v>5</v>
      </c>
      <c r="AA77" s="3"/>
      <c r="AB77" s="3">
        <v>129</v>
      </c>
      <c r="AC77" s="3">
        <v>72534</v>
      </c>
      <c r="AD77" s="3">
        <v>18.473234325008359</v>
      </c>
      <c r="AE77" s="3">
        <v>70</v>
      </c>
      <c r="AF77" s="3">
        <v>14</v>
      </c>
      <c r="AG77" s="3">
        <v>4215</v>
      </c>
      <c r="AH77" s="3">
        <v>9.8914637723672634</v>
      </c>
      <c r="AI77" s="3">
        <v>33</v>
      </c>
      <c r="AJ77" s="3">
        <v>26606</v>
      </c>
      <c r="AK77" s="3">
        <v>26.488457469976979</v>
      </c>
      <c r="AL77" s="3">
        <v>5</v>
      </c>
      <c r="AM77" s="3">
        <v>2114</v>
      </c>
      <c r="AN77" s="3">
        <v>13.89075975359343</v>
      </c>
      <c r="AO77" s="3">
        <v>15</v>
      </c>
      <c r="AP77" s="3">
        <v>16851</v>
      </c>
      <c r="AQ77" s="3">
        <v>36.908418891170435</v>
      </c>
      <c r="AR77" s="3">
        <v>1</v>
      </c>
      <c r="AS77" s="3">
        <v>6</v>
      </c>
      <c r="AT77" s="48">
        <v>43191</v>
      </c>
      <c r="AU77" s="48">
        <v>43555</v>
      </c>
      <c r="AV77" s="48" t="s">
        <v>247</v>
      </c>
      <c r="AW77" s="3"/>
      <c r="AX77" s="3"/>
      <c r="AY77" s="3"/>
      <c r="AZ77" s="3"/>
    </row>
    <row r="78" spans="1:52" x14ac:dyDescent="0.2">
      <c r="A78" s="47" t="s">
        <v>96</v>
      </c>
      <c r="B78" s="3">
        <v>47</v>
      </c>
      <c r="C78" s="3">
        <v>42</v>
      </c>
      <c r="D78" s="3">
        <v>0</v>
      </c>
      <c r="E78" s="3">
        <v>31</v>
      </c>
      <c r="F78" s="3">
        <v>4</v>
      </c>
      <c r="G78" s="3">
        <v>5</v>
      </c>
      <c r="H78" s="3">
        <v>2</v>
      </c>
      <c r="I78" s="3">
        <v>2</v>
      </c>
      <c r="J78" s="3">
        <v>1093</v>
      </c>
      <c r="K78" s="3">
        <v>17.95482546201232</v>
      </c>
      <c r="L78" s="3">
        <v>25</v>
      </c>
      <c r="M78" s="3">
        <v>6</v>
      </c>
      <c r="N78" s="3">
        <v>8</v>
      </c>
      <c r="O78" s="3"/>
      <c r="P78" s="3">
        <v>7</v>
      </c>
      <c r="Q78" s="3">
        <v>5</v>
      </c>
      <c r="R78" s="3">
        <v>21</v>
      </c>
      <c r="S78" s="3"/>
      <c r="T78" s="3"/>
      <c r="U78" s="3"/>
      <c r="V78" s="3"/>
      <c r="W78" s="3"/>
      <c r="X78" s="3"/>
      <c r="Y78" s="3">
        <v>0</v>
      </c>
      <c r="Z78" s="3"/>
      <c r="AA78" s="3"/>
      <c r="AB78" s="3">
        <v>47</v>
      </c>
      <c r="AC78" s="3">
        <v>25460</v>
      </c>
      <c r="AD78" s="3">
        <v>17.797195159246797</v>
      </c>
      <c r="AE78" s="3">
        <v>21</v>
      </c>
      <c r="AF78" s="3">
        <v>6</v>
      </c>
      <c r="AG78" s="3">
        <v>2710</v>
      </c>
      <c r="AH78" s="3">
        <v>14.839151266255989</v>
      </c>
      <c r="AI78" s="3">
        <v>8</v>
      </c>
      <c r="AJ78" s="3">
        <v>8309</v>
      </c>
      <c r="AK78" s="3">
        <v>34.123203285420942</v>
      </c>
      <c r="AL78" s="3">
        <v>0</v>
      </c>
      <c r="AM78" s="3">
        <v>0</v>
      </c>
      <c r="AN78" s="3">
        <v>0</v>
      </c>
      <c r="AO78" s="3">
        <v>7</v>
      </c>
      <c r="AP78" s="3">
        <v>8679</v>
      </c>
      <c r="AQ78" s="3">
        <v>40.73452625403344</v>
      </c>
      <c r="AR78" s="3">
        <v>1</v>
      </c>
      <c r="AS78" s="3">
        <v>4</v>
      </c>
      <c r="AT78" s="48">
        <v>43191</v>
      </c>
      <c r="AU78" s="48">
        <v>43555</v>
      </c>
      <c r="AV78" s="48" t="s">
        <v>246</v>
      </c>
      <c r="AW78" s="3"/>
      <c r="AX78" s="3"/>
      <c r="AY78" s="3"/>
      <c r="AZ78" s="3"/>
    </row>
    <row r="79" spans="1:52" x14ac:dyDescent="0.2">
      <c r="A79" s="47" t="s">
        <v>97</v>
      </c>
      <c r="B79" s="3">
        <v>19</v>
      </c>
      <c r="C79" s="3">
        <v>14</v>
      </c>
      <c r="D79" s="3">
        <v>0</v>
      </c>
      <c r="E79" s="3">
        <v>15</v>
      </c>
      <c r="F79" s="3"/>
      <c r="G79" s="3">
        <v>3</v>
      </c>
      <c r="H79" s="3">
        <v>4</v>
      </c>
      <c r="I79" s="3">
        <v>4</v>
      </c>
      <c r="J79" s="3">
        <v>945</v>
      </c>
      <c r="K79" s="3">
        <v>7.7618069815195074</v>
      </c>
      <c r="L79" s="3">
        <v>10</v>
      </c>
      <c r="M79" s="3"/>
      <c r="N79" s="3">
        <v>4</v>
      </c>
      <c r="O79" s="3">
        <v>1</v>
      </c>
      <c r="P79" s="3">
        <v>2</v>
      </c>
      <c r="Q79" s="3">
        <v>2</v>
      </c>
      <c r="R79" s="3">
        <v>8</v>
      </c>
      <c r="S79" s="3"/>
      <c r="T79" s="3"/>
      <c r="U79" s="3"/>
      <c r="V79" s="3"/>
      <c r="W79" s="3"/>
      <c r="X79" s="3"/>
      <c r="Y79" s="3">
        <v>0</v>
      </c>
      <c r="Z79" s="3">
        <v>1</v>
      </c>
      <c r="AA79" s="3"/>
      <c r="AB79" s="3">
        <v>19</v>
      </c>
      <c r="AC79" s="3">
        <v>7816</v>
      </c>
      <c r="AD79" s="3">
        <v>13.515184264562844</v>
      </c>
      <c r="AE79" s="3">
        <v>8</v>
      </c>
      <c r="AF79" s="3">
        <v>0</v>
      </c>
      <c r="AG79" s="3">
        <v>0</v>
      </c>
      <c r="AH79" s="3">
        <v>0</v>
      </c>
      <c r="AI79" s="3">
        <v>4</v>
      </c>
      <c r="AJ79" s="3">
        <v>5216</v>
      </c>
      <c r="AK79" s="3">
        <v>42.841889117043124</v>
      </c>
      <c r="AL79" s="3">
        <v>1</v>
      </c>
      <c r="AM79" s="3">
        <v>847</v>
      </c>
      <c r="AN79" s="3">
        <v>27.827515400410679</v>
      </c>
      <c r="AO79" s="3">
        <v>2</v>
      </c>
      <c r="AP79" s="3">
        <v>1430</v>
      </c>
      <c r="AQ79" s="3">
        <v>23.49075975359343</v>
      </c>
      <c r="AR79" s="3"/>
      <c r="AS79" s="3"/>
      <c r="AT79" s="48">
        <v>43191</v>
      </c>
      <c r="AU79" s="48">
        <v>43555</v>
      </c>
      <c r="AV79" s="48" t="s">
        <v>246</v>
      </c>
      <c r="AW79" s="3"/>
      <c r="AX79" s="3"/>
      <c r="AY79" s="3"/>
      <c r="AZ79" s="3"/>
    </row>
    <row r="80" spans="1:52" x14ac:dyDescent="0.2">
      <c r="A80" s="47" t="s">
        <v>98</v>
      </c>
      <c r="B80" s="3">
        <v>4</v>
      </c>
      <c r="C80" s="3">
        <v>3</v>
      </c>
      <c r="D80" s="3">
        <v>0</v>
      </c>
      <c r="E80" s="3">
        <v>4</v>
      </c>
      <c r="F80" s="3"/>
      <c r="G80" s="3">
        <v>1</v>
      </c>
      <c r="H80" s="3">
        <v>0</v>
      </c>
      <c r="I80" s="3"/>
      <c r="J80" s="3"/>
      <c r="K80" s="3"/>
      <c r="L80" s="3"/>
      <c r="M80" s="3"/>
      <c r="N80" s="3"/>
      <c r="O80" s="3"/>
      <c r="P80" s="3"/>
      <c r="Q80" s="3">
        <v>0</v>
      </c>
      <c r="R80" s="3"/>
      <c r="S80" s="3"/>
      <c r="T80" s="3"/>
      <c r="U80" s="3"/>
      <c r="V80" s="3"/>
      <c r="W80" s="3"/>
      <c r="X80" s="3"/>
      <c r="Y80" s="3">
        <v>0</v>
      </c>
      <c r="Z80" s="3"/>
      <c r="AA80" s="3"/>
      <c r="AB80" s="3">
        <v>4</v>
      </c>
      <c r="AC80" s="3">
        <v>2487</v>
      </c>
      <c r="AD80" s="3">
        <v>20.427104722792606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/>
      <c r="AS80" s="3"/>
      <c r="AT80" s="48">
        <v>43191</v>
      </c>
      <c r="AU80" s="48">
        <v>43555</v>
      </c>
      <c r="AV80" s="48" t="s">
        <v>246</v>
      </c>
      <c r="AW80" s="3"/>
      <c r="AX80" s="3"/>
      <c r="AY80" s="3"/>
      <c r="AZ80" s="3"/>
    </row>
    <row r="81" spans="1:52" x14ac:dyDescent="0.2">
      <c r="A81" s="47" t="s">
        <v>99</v>
      </c>
      <c r="B81" s="3"/>
      <c r="C81" s="3">
        <v>0</v>
      </c>
      <c r="D81" s="3">
        <v>0</v>
      </c>
      <c r="E81" s="3"/>
      <c r="F81" s="3"/>
      <c r="G81" s="3">
        <v>0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>
        <v>0</v>
      </c>
      <c r="R81" s="3"/>
      <c r="S81" s="3"/>
      <c r="T81" s="3"/>
      <c r="U81" s="3"/>
      <c r="V81" s="3"/>
      <c r="W81" s="3"/>
      <c r="X81" s="3"/>
      <c r="Y81" s="3"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48">
        <v>43191</v>
      </c>
      <c r="AU81" s="48">
        <v>43555</v>
      </c>
      <c r="AV81" s="48" t="s">
        <v>247</v>
      </c>
      <c r="AW81" s="3"/>
      <c r="AX81" s="3"/>
      <c r="AY81" s="3"/>
      <c r="AZ81" s="3"/>
    </row>
    <row r="82" spans="1:52" x14ac:dyDescent="0.2">
      <c r="A82" s="47" t="s">
        <v>100</v>
      </c>
      <c r="B82" s="3">
        <v>8</v>
      </c>
      <c r="C82" s="3">
        <v>8</v>
      </c>
      <c r="D82" s="3">
        <v>0</v>
      </c>
      <c r="E82" s="3">
        <v>6</v>
      </c>
      <c r="F82" s="3">
        <v>2</v>
      </c>
      <c r="G82" s="3">
        <v>0</v>
      </c>
      <c r="H82" s="3">
        <v>0</v>
      </c>
      <c r="I82" s="3"/>
      <c r="J82" s="3"/>
      <c r="K82" s="3"/>
      <c r="L82" s="3">
        <v>3</v>
      </c>
      <c r="M82" s="3"/>
      <c r="N82" s="3"/>
      <c r="O82" s="3"/>
      <c r="P82" s="3"/>
      <c r="Q82" s="3">
        <v>0</v>
      </c>
      <c r="R82" s="3">
        <v>3</v>
      </c>
      <c r="S82" s="3"/>
      <c r="T82" s="3"/>
      <c r="U82" s="3"/>
      <c r="V82" s="3"/>
      <c r="W82" s="3"/>
      <c r="X82" s="3"/>
      <c r="Y82" s="3">
        <v>0</v>
      </c>
      <c r="Z82" s="3">
        <v>3</v>
      </c>
      <c r="AA82" s="3"/>
      <c r="AB82" s="3">
        <v>8</v>
      </c>
      <c r="AC82" s="3">
        <v>3239</v>
      </c>
      <c r="AD82" s="3">
        <v>13.301848049281315</v>
      </c>
      <c r="AE82" s="3">
        <v>3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3</v>
      </c>
      <c r="AM82" s="3">
        <v>39</v>
      </c>
      <c r="AN82" s="3">
        <v>0.4271047227926078</v>
      </c>
      <c r="AO82" s="3">
        <v>0</v>
      </c>
      <c r="AP82" s="3">
        <v>0</v>
      </c>
      <c r="AQ82" s="3">
        <v>0</v>
      </c>
      <c r="AR82" s="3"/>
      <c r="AS82" s="3"/>
      <c r="AT82" s="48">
        <v>43191</v>
      </c>
      <c r="AU82" s="48">
        <v>43555</v>
      </c>
      <c r="AV82" s="48" t="s">
        <v>250</v>
      </c>
      <c r="AW82" s="3"/>
      <c r="AX82" s="3"/>
      <c r="AY82" s="3"/>
      <c r="AZ82" s="3"/>
    </row>
    <row r="83" spans="1:52" x14ac:dyDescent="0.2">
      <c r="A83" s="47" t="s">
        <v>101</v>
      </c>
      <c r="B83" s="3">
        <v>12</v>
      </c>
      <c r="C83" s="3">
        <v>6</v>
      </c>
      <c r="D83" s="3">
        <v>0</v>
      </c>
      <c r="E83" s="3">
        <v>5</v>
      </c>
      <c r="F83" s="3"/>
      <c r="G83" s="3">
        <v>5</v>
      </c>
      <c r="H83" s="3">
        <v>5</v>
      </c>
      <c r="I83" s="3">
        <v>5</v>
      </c>
      <c r="J83" s="3">
        <v>1530</v>
      </c>
      <c r="K83" s="3">
        <v>10.053388090349076</v>
      </c>
      <c r="L83" s="3">
        <v>7</v>
      </c>
      <c r="M83" s="3">
        <v>9</v>
      </c>
      <c r="N83" s="3">
        <v>3</v>
      </c>
      <c r="O83" s="3"/>
      <c r="P83" s="3">
        <v>4</v>
      </c>
      <c r="Q83" s="3">
        <v>0</v>
      </c>
      <c r="R83" s="3">
        <v>19</v>
      </c>
      <c r="S83" s="3"/>
      <c r="T83" s="3"/>
      <c r="U83" s="3"/>
      <c r="V83" s="3"/>
      <c r="W83" s="3">
        <v>639</v>
      </c>
      <c r="X83" s="3"/>
      <c r="Y83" s="3">
        <v>0</v>
      </c>
      <c r="Z83" s="3">
        <v>3</v>
      </c>
      <c r="AA83" s="3"/>
      <c r="AB83" s="3">
        <v>11</v>
      </c>
      <c r="AC83" s="3">
        <v>5568</v>
      </c>
      <c r="AD83" s="3">
        <v>16.630203472092589</v>
      </c>
      <c r="AE83" s="3">
        <v>19</v>
      </c>
      <c r="AF83" s="3">
        <v>9</v>
      </c>
      <c r="AG83" s="3">
        <v>4478</v>
      </c>
      <c r="AH83" s="3">
        <v>16.346794433036731</v>
      </c>
      <c r="AI83" s="3">
        <v>3</v>
      </c>
      <c r="AJ83" s="3">
        <v>1123</v>
      </c>
      <c r="AK83" s="3">
        <v>12.298425735797398</v>
      </c>
      <c r="AL83" s="3">
        <v>3</v>
      </c>
      <c r="AM83" s="3">
        <v>634</v>
      </c>
      <c r="AN83" s="3">
        <v>6.9431895961670094</v>
      </c>
      <c r="AO83" s="3">
        <v>4</v>
      </c>
      <c r="AP83" s="3">
        <v>2238</v>
      </c>
      <c r="AQ83" s="3">
        <v>18.381930184804929</v>
      </c>
      <c r="AR83" s="3"/>
      <c r="AS83" s="3"/>
      <c r="AT83" s="48">
        <v>43191</v>
      </c>
      <c r="AU83" s="48">
        <v>43555</v>
      </c>
      <c r="AV83" s="48" t="s">
        <v>247</v>
      </c>
      <c r="AW83" s="3"/>
      <c r="AX83" s="3"/>
      <c r="AY83" s="3"/>
      <c r="AZ83" s="3"/>
    </row>
    <row r="84" spans="1:52" x14ac:dyDescent="0.2">
      <c r="A84" s="47" t="s">
        <v>102</v>
      </c>
      <c r="B84" s="3">
        <v>8</v>
      </c>
      <c r="C84" s="3">
        <v>8</v>
      </c>
      <c r="D84" s="3">
        <v>0</v>
      </c>
      <c r="E84" s="3">
        <v>8</v>
      </c>
      <c r="F84" s="3"/>
      <c r="G84" s="3">
        <v>0</v>
      </c>
      <c r="H84" s="3">
        <v>0</v>
      </c>
      <c r="I84" s="3"/>
      <c r="J84" s="3"/>
      <c r="K84" s="3"/>
      <c r="L84" s="3">
        <v>1</v>
      </c>
      <c r="M84" s="3"/>
      <c r="N84" s="3"/>
      <c r="O84" s="3"/>
      <c r="P84" s="3">
        <v>1</v>
      </c>
      <c r="Q84" s="3">
        <v>0</v>
      </c>
      <c r="R84" s="3">
        <v>1</v>
      </c>
      <c r="S84" s="3"/>
      <c r="T84" s="3"/>
      <c r="U84" s="3"/>
      <c r="V84" s="3"/>
      <c r="W84" s="3"/>
      <c r="X84" s="3"/>
      <c r="Y84" s="3">
        <v>0</v>
      </c>
      <c r="Z84" s="3"/>
      <c r="AA84" s="3"/>
      <c r="AB84" s="3">
        <v>8</v>
      </c>
      <c r="AC84" s="3">
        <v>1949</v>
      </c>
      <c r="AD84" s="3">
        <v>8.0041067761806985</v>
      </c>
      <c r="AE84" s="3">
        <v>2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1</v>
      </c>
      <c r="AP84" s="3">
        <v>459</v>
      </c>
      <c r="AQ84" s="3">
        <v>15.080082135523615</v>
      </c>
      <c r="AR84" s="3"/>
      <c r="AS84" s="3"/>
      <c r="AT84" s="48">
        <v>43191</v>
      </c>
      <c r="AU84" s="48">
        <v>43555</v>
      </c>
      <c r="AV84" s="48" t="s">
        <v>248</v>
      </c>
      <c r="AW84" s="3"/>
      <c r="AX84" s="3"/>
      <c r="AY84" s="3"/>
      <c r="AZ84" s="3"/>
    </row>
    <row r="85" spans="1:52" x14ac:dyDescent="0.2">
      <c r="A85" s="47" t="s">
        <v>103</v>
      </c>
      <c r="B85" s="3">
        <v>33</v>
      </c>
      <c r="C85" s="3">
        <v>26</v>
      </c>
      <c r="D85" s="3">
        <v>0</v>
      </c>
      <c r="E85" s="3">
        <v>26</v>
      </c>
      <c r="F85" s="3">
        <v>1</v>
      </c>
      <c r="G85" s="3">
        <v>3</v>
      </c>
      <c r="H85" s="3">
        <v>4</v>
      </c>
      <c r="I85" s="3">
        <v>4</v>
      </c>
      <c r="J85" s="3">
        <v>1395</v>
      </c>
      <c r="K85" s="3">
        <v>11.457905544147843</v>
      </c>
      <c r="L85" s="3">
        <v>8</v>
      </c>
      <c r="M85" s="3">
        <v>2</v>
      </c>
      <c r="N85" s="3">
        <v>8</v>
      </c>
      <c r="O85" s="3"/>
      <c r="P85" s="3"/>
      <c r="Q85" s="3">
        <v>0</v>
      </c>
      <c r="R85" s="3">
        <v>14</v>
      </c>
      <c r="S85" s="3"/>
      <c r="T85" s="3"/>
      <c r="U85" s="3">
        <v>279</v>
      </c>
      <c r="V85" s="3"/>
      <c r="W85" s="3"/>
      <c r="X85" s="3"/>
      <c r="Y85" s="3">
        <v>0</v>
      </c>
      <c r="Z85" s="3">
        <v>4</v>
      </c>
      <c r="AA85" s="3"/>
      <c r="AB85" s="3">
        <v>32</v>
      </c>
      <c r="AC85" s="3">
        <v>10073</v>
      </c>
      <c r="AD85" s="3">
        <v>10.341889117043122</v>
      </c>
      <c r="AE85" s="3">
        <v>15</v>
      </c>
      <c r="AF85" s="3">
        <v>2</v>
      </c>
      <c r="AG85" s="3">
        <v>485</v>
      </c>
      <c r="AH85" s="3">
        <v>7.9671457905544152</v>
      </c>
      <c r="AI85" s="3">
        <v>8</v>
      </c>
      <c r="AJ85" s="3">
        <v>3534</v>
      </c>
      <c r="AK85" s="3">
        <v>14.513347022587268</v>
      </c>
      <c r="AL85" s="3">
        <v>4</v>
      </c>
      <c r="AM85" s="3">
        <v>79</v>
      </c>
      <c r="AN85" s="3">
        <v>0.64887063655030797</v>
      </c>
      <c r="AO85" s="3">
        <v>0</v>
      </c>
      <c r="AP85" s="3">
        <v>0</v>
      </c>
      <c r="AQ85" s="3">
        <v>0</v>
      </c>
      <c r="AR85" s="3">
        <v>1</v>
      </c>
      <c r="AS85" s="3">
        <v>1</v>
      </c>
      <c r="AT85" s="48">
        <v>43191</v>
      </c>
      <c r="AU85" s="48">
        <v>43555</v>
      </c>
      <c r="AV85" s="48" t="s">
        <v>249</v>
      </c>
      <c r="AW85" s="3"/>
      <c r="AX85" s="3"/>
      <c r="AY85" s="3"/>
      <c r="AZ85" s="3"/>
    </row>
    <row r="86" spans="1:52" x14ac:dyDescent="0.2">
      <c r="A86" s="47" t="s">
        <v>104</v>
      </c>
      <c r="B86" s="3">
        <v>14</v>
      </c>
      <c r="C86" s="3">
        <v>13</v>
      </c>
      <c r="D86" s="3">
        <v>1</v>
      </c>
      <c r="E86" s="3">
        <v>13</v>
      </c>
      <c r="F86" s="3"/>
      <c r="G86" s="3">
        <v>0</v>
      </c>
      <c r="H86" s="3">
        <v>1</v>
      </c>
      <c r="I86" s="3">
        <v>1</v>
      </c>
      <c r="J86" s="3">
        <v>279</v>
      </c>
      <c r="K86" s="3">
        <v>9.1663244353182751</v>
      </c>
      <c r="L86" s="3">
        <v>7</v>
      </c>
      <c r="M86" s="3">
        <v>2</v>
      </c>
      <c r="N86" s="3">
        <v>2</v>
      </c>
      <c r="O86" s="3"/>
      <c r="P86" s="3">
        <v>2</v>
      </c>
      <c r="Q86" s="3">
        <v>3</v>
      </c>
      <c r="R86" s="3">
        <v>11</v>
      </c>
      <c r="S86" s="3"/>
      <c r="T86" s="3"/>
      <c r="U86" s="3"/>
      <c r="V86" s="3"/>
      <c r="W86" s="3"/>
      <c r="X86" s="3"/>
      <c r="Y86" s="3">
        <v>0</v>
      </c>
      <c r="Z86" s="3">
        <v>5</v>
      </c>
      <c r="AA86" s="3"/>
      <c r="AB86" s="3">
        <v>14</v>
      </c>
      <c r="AC86" s="3">
        <v>6790</v>
      </c>
      <c r="AD86" s="3">
        <v>15.93429158110883</v>
      </c>
      <c r="AE86" s="3">
        <v>11</v>
      </c>
      <c r="AF86" s="3">
        <v>2</v>
      </c>
      <c r="AG86" s="3">
        <v>1000</v>
      </c>
      <c r="AH86" s="3">
        <v>16.427104722792606</v>
      </c>
      <c r="AI86" s="3">
        <v>2</v>
      </c>
      <c r="AJ86" s="3">
        <v>1845</v>
      </c>
      <c r="AK86" s="3">
        <v>30.308008213552363</v>
      </c>
      <c r="AL86" s="3">
        <v>5</v>
      </c>
      <c r="AM86" s="3">
        <v>2889</v>
      </c>
      <c r="AN86" s="3">
        <v>18.983162217659135</v>
      </c>
      <c r="AO86" s="3">
        <v>2</v>
      </c>
      <c r="AP86" s="3">
        <v>1349</v>
      </c>
      <c r="AQ86" s="3">
        <v>22.160164271047229</v>
      </c>
      <c r="AR86" s="3"/>
      <c r="AS86" s="3"/>
      <c r="AT86" s="48">
        <v>43191</v>
      </c>
      <c r="AU86" s="48">
        <v>43555</v>
      </c>
      <c r="AV86" s="48" t="s">
        <v>247</v>
      </c>
      <c r="AW86" s="3"/>
      <c r="AX86" s="3"/>
      <c r="AY86" s="3"/>
      <c r="AZ86" s="3"/>
    </row>
    <row r="87" spans="1:52" x14ac:dyDescent="0.2">
      <c r="A87" s="47" t="s">
        <v>105</v>
      </c>
      <c r="B87" s="3">
        <v>1</v>
      </c>
      <c r="C87" s="3">
        <v>0</v>
      </c>
      <c r="D87" s="3">
        <v>0</v>
      </c>
      <c r="E87" s="3">
        <v>1</v>
      </c>
      <c r="F87" s="3"/>
      <c r="G87" s="3">
        <v>1</v>
      </c>
      <c r="H87" s="3">
        <v>0</v>
      </c>
      <c r="I87" s="3"/>
      <c r="J87" s="3"/>
      <c r="K87" s="3"/>
      <c r="L87" s="3"/>
      <c r="M87" s="3"/>
      <c r="N87" s="3">
        <v>6</v>
      </c>
      <c r="O87" s="3"/>
      <c r="P87" s="3">
        <v>1</v>
      </c>
      <c r="Q87" s="3">
        <v>0</v>
      </c>
      <c r="R87" s="3">
        <v>7</v>
      </c>
      <c r="S87" s="3"/>
      <c r="T87" s="3"/>
      <c r="U87" s="3"/>
      <c r="V87" s="3"/>
      <c r="W87" s="3"/>
      <c r="X87" s="3"/>
      <c r="Y87" s="3">
        <v>0</v>
      </c>
      <c r="Z87" s="3"/>
      <c r="AA87" s="3"/>
      <c r="AB87" s="3">
        <v>1</v>
      </c>
      <c r="AC87" s="3">
        <v>6</v>
      </c>
      <c r="AD87" s="3">
        <v>0.1971252566735113</v>
      </c>
      <c r="AE87" s="3">
        <v>7</v>
      </c>
      <c r="AF87" s="3">
        <v>0</v>
      </c>
      <c r="AG87" s="3">
        <v>0</v>
      </c>
      <c r="AH87" s="3">
        <v>0</v>
      </c>
      <c r="AI87" s="3">
        <v>6</v>
      </c>
      <c r="AJ87" s="3">
        <v>4082</v>
      </c>
      <c r="AK87" s="3">
        <v>22.351813826146476</v>
      </c>
      <c r="AL87" s="3">
        <v>0</v>
      </c>
      <c r="AM87" s="3">
        <v>0</v>
      </c>
      <c r="AN87" s="3">
        <v>0</v>
      </c>
      <c r="AO87" s="3">
        <v>1</v>
      </c>
      <c r="AP87" s="3">
        <v>295</v>
      </c>
      <c r="AQ87" s="3">
        <v>9.6919917864476393</v>
      </c>
      <c r="AR87" s="3"/>
      <c r="AS87" s="3"/>
      <c r="AT87" s="48">
        <v>43191</v>
      </c>
      <c r="AU87" s="48">
        <v>43555</v>
      </c>
      <c r="AV87" s="48" t="s">
        <v>248</v>
      </c>
      <c r="AW87" s="3"/>
      <c r="AX87" s="3"/>
      <c r="AY87" s="3"/>
      <c r="AZ87" s="3"/>
    </row>
    <row r="88" spans="1:52" x14ac:dyDescent="0.2">
      <c r="A88" s="47" t="s">
        <v>106</v>
      </c>
      <c r="B88" s="3">
        <v>154</v>
      </c>
      <c r="C88" s="3">
        <v>128</v>
      </c>
      <c r="D88" s="3">
        <v>2</v>
      </c>
      <c r="E88" s="3">
        <v>127</v>
      </c>
      <c r="F88" s="3">
        <v>4</v>
      </c>
      <c r="G88" s="3">
        <v>10</v>
      </c>
      <c r="H88" s="3">
        <v>9</v>
      </c>
      <c r="I88" s="3">
        <v>9</v>
      </c>
      <c r="J88" s="3">
        <v>4262</v>
      </c>
      <c r="K88" s="3">
        <v>15.558293406342687</v>
      </c>
      <c r="L88" s="3">
        <v>47</v>
      </c>
      <c r="M88" s="3">
        <v>24</v>
      </c>
      <c r="N88" s="3">
        <v>19</v>
      </c>
      <c r="O88" s="3">
        <v>4</v>
      </c>
      <c r="P88" s="3">
        <v>17</v>
      </c>
      <c r="Q88" s="3">
        <v>19</v>
      </c>
      <c r="R88" s="3">
        <v>81</v>
      </c>
      <c r="S88" s="3">
        <v>45</v>
      </c>
      <c r="T88" s="3">
        <v>176</v>
      </c>
      <c r="U88" s="3">
        <v>3309</v>
      </c>
      <c r="V88" s="3"/>
      <c r="W88" s="3"/>
      <c r="X88" s="3"/>
      <c r="Y88" s="3">
        <v>0</v>
      </c>
      <c r="Z88" s="3">
        <v>16</v>
      </c>
      <c r="AA88" s="3">
        <v>1</v>
      </c>
      <c r="AB88" s="3">
        <v>147</v>
      </c>
      <c r="AC88" s="3">
        <v>77124</v>
      </c>
      <c r="AD88" s="3">
        <v>17.23706155973683</v>
      </c>
      <c r="AE88" s="3">
        <v>81</v>
      </c>
      <c r="AF88" s="3">
        <v>24</v>
      </c>
      <c r="AG88" s="3">
        <v>6082</v>
      </c>
      <c r="AH88" s="3">
        <v>8.3258042436687205</v>
      </c>
      <c r="AI88" s="3">
        <v>19</v>
      </c>
      <c r="AJ88" s="3">
        <v>19741</v>
      </c>
      <c r="AK88" s="3">
        <v>34.135523613963038</v>
      </c>
      <c r="AL88" s="3">
        <v>16</v>
      </c>
      <c r="AM88" s="3">
        <v>3699</v>
      </c>
      <c r="AN88" s="3">
        <v>7.5954825462012323</v>
      </c>
      <c r="AO88" s="3">
        <v>17</v>
      </c>
      <c r="AP88" s="3">
        <v>16521</v>
      </c>
      <c r="AQ88" s="3">
        <v>31.928493779441965</v>
      </c>
      <c r="AR88" s="3">
        <v>6</v>
      </c>
      <c r="AS88" s="3">
        <v>1</v>
      </c>
      <c r="AT88" s="48">
        <v>43191</v>
      </c>
      <c r="AU88" s="48">
        <v>43555</v>
      </c>
      <c r="AV88" s="48" t="s">
        <v>250</v>
      </c>
      <c r="AW88" s="3"/>
      <c r="AX88" s="3"/>
      <c r="AY88" s="3"/>
      <c r="AZ88" s="3"/>
    </row>
    <row r="89" spans="1:52" x14ac:dyDescent="0.2">
      <c r="A89" s="47" t="s">
        <v>107</v>
      </c>
      <c r="B89" s="3">
        <v>236</v>
      </c>
      <c r="C89" s="3">
        <v>205</v>
      </c>
      <c r="D89" s="3">
        <v>0</v>
      </c>
      <c r="E89" s="3">
        <v>203</v>
      </c>
      <c r="F89" s="3">
        <v>9</v>
      </c>
      <c r="G89" s="3">
        <v>26</v>
      </c>
      <c r="H89" s="3">
        <v>12</v>
      </c>
      <c r="I89" s="3">
        <v>12</v>
      </c>
      <c r="J89" s="3">
        <v>8370</v>
      </c>
      <c r="K89" s="3">
        <v>22.915811088295687</v>
      </c>
      <c r="L89" s="3">
        <v>118</v>
      </c>
      <c r="M89" s="3">
        <v>29</v>
      </c>
      <c r="N89" s="3">
        <v>16</v>
      </c>
      <c r="O89" s="3"/>
      <c r="P89" s="3">
        <v>12</v>
      </c>
      <c r="Q89" s="3">
        <v>37</v>
      </c>
      <c r="R89" s="3">
        <v>74</v>
      </c>
      <c r="S89" s="3">
        <v>2022</v>
      </c>
      <c r="T89" s="3">
        <v>1135</v>
      </c>
      <c r="U89" s="3">
        <v>1459</v>
      </c>
      <c r="V89" s="3"/>
      <c r="W89" s="3">
        <v>348</v>
      </c>
      <c r="X89" s="3"/>
      <c r="Y89" s="3">
        <v>0</v>
      </c>
      <c r="Z89" s="3">
        <v>17</v>
      </c>
      <c r="AA89" s="3"/>
      <c r="AB89" s="3">
        <v>223</v>
      </c>
      <c r="AC89" s="3">
        <v>149315</v>
      </c>
      <c r="AD89" s="3">
        <v>21.998324140661691</v>
      </c>
      <c r="AE89" s="3">
        <v>81</v>
      </c>
      <c r="AF89" s="3">
        <v>29</v>
      </c>
      <c r="AG89" s="3">
        <v>8040</v>
      </c>
      <c r="AH89" s="3">
        <v>9.1085463428450044</v>
      </c>
      <c r="AI89" s="3">
        <v>16</v>
      </c>
      <c r="AJ89" s="3">
        <v>27785</v>
      </c>
      <c r="AK89" s="3">
        <v>57.053388090349074</v>
      </c>
      <c r="AL89" s="3">
        <v>17</v>
      </c>
      <c r="AM89" s="3">
        <v>3598</v>
      </c>
      <c r="AN89" s="3">
        <v>6.9534967991303303</v>
      </c>
      <c r="AO89" s="3">
        <v>12</v>
      </c>
      <c r="AP89" s="3">
        <v>11208</v>
      </c>
      <c r="AQ89" s="3">
        <v>30.68583162217659</v>
      </c>
      <c r="AR89" s="3">
        <v>1</v>
      </c>
      <c r="AS89" s="3">
        <v>4</v>
      </c>
      <c r="AT89" s="48">
        <v>43191</v>
      </c>
      <c r="AU89" s="48">
        <v>43555</v>
      </c>
      <c r="AV89" s="48" t="s">
        <v>250</v>
      </c>
      <c r="AW89" s="3"/>
      <c r="AX89" s="3"/>
      <c r="AY89" s="3"/>
      <c r="AZ89" s="3"/>
    </row>
    <row r="90" spans="1:52" x14ac:dyDescent="0.2">
      <c r="A90" s="47" t="s">
        <v>108</v>
      </c>
      <c r="B90" s="3">
        <v>4</v>
      </c>
      <c r="C90" s="3">
        <v>2</v>
      </c>
      <c r="D90" s="3">
        <v>0</v>
      </c>
      <c r="E90" s="3">
        <v>2</v>
      </c>
      <c r="F90" s="3"/>
      <c r="G90" s="3">
        <v>0</v>
      </c>
      <c r="H90" s="3">
        <v>2</v>
      </c>
      <c r="I90" s="3">
        <v>2</v>
      </c>
      <c r="J90" s="3">
        <v>1053</v>
      </c>
      <c r="K90" s="3">
        <v>17.297741273100616</v>
      </c>
      <c r="L90" s="3">
        <v>1</v>
      </c>
      <c r="M90" s="3">
        <v>1</v>
      </c>
      <c r="N90" s="3"/>
      <c r="O90" s="3"/>
      <c r="P90" s="3">
        <v>1</v>
      </c>
      <c r="Q90" s="3">
        <v>0</v>
      </c>
      <c r="R90" s="3">
        <v>2</v>
      </c>
      <c r="S90" s="3"/>
      <c r="T90" s="3"/>
      <c r="U90" s="3"/>
      <c r="V90" s="3"/>
      <c r="W90" s="3"/>
      <c r="X90" s="3"/>
      <c r="Y90" s="3">
        <v>0</v>
      </c>
      <c r="Z90" s="3"/>
      <c r="AA90" s="3"/>
      <c r="AB90" s="3">
        <v>4</v>
      </c>
      <c r="AC90" s="3">
        <v>2913</v>
      </c>
      <c r="AD90" s="3">
        <v>23.926078028747433</v>
      </c>
      <c r="AE90" s="3">
        <v>2</v>
      </c>
      <c r="AF90" s="3">
        <v>1</v>
      </c>
      <c r="AG90" s="3">
        <v>847</v>
      </c>
      <c r="AH90" s="3">
        <v>27.827515400410679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1</v>
      </c>
      <c r="AP90" s="3">
        <v>1264</v>
      </c>
      <c r="AQ90" s="3">
        <v>41.52772073921971</v>
      </c>
      <c r="AR90" s="3"/>
      <c r="AS90" s="3"/>
      <c r="AT90" s="48">
        <v>43191</v>
      </c>
      <c r="AU90" s="48">
        <v>43555</v>
      </c>
      <c r="AV90" s="48" t="s">
        <v>250</v>
      </c>
      <c r="AW90" s="3"/>
      <c r="AX90" s="3"/>
      <c r="AY90" s="3"/>
      <c r="AZ90" s="3"/>
    </row>
    <row r="91" spans="1:52" x14ac:dyDescent="0.2">
      <c r="A91" s="47" t="s">
        <v>109</v>
      </c>
      <c r="B91" s="3">
        <v>1</v>
      </c>
      <c r="C91" s="3">
        <v>1</v>
      </c>
      <c r="D91" s="3">
        <v>0</v>
      </c>
      <c r="E91" s="3">
        <v>1</v>
      </c>
      <c r="F91" s="3"/>
      <c r="G91" s="3">
        <v>0</v>
      </c>
      <c r="H91" s="3">
        <v>0</v>
      </c>
      <c r="I91" s="3"/>
      <c r="J91" s="3"/>
      <c r="K91" s="3"/>
      <c r="L91" s="3">
        <v>1</v>
      </c>
      <c r="M91" s="3"/>
      <c r="N91" s="3"/>
      <c r="O91" s="3"/>
      <c r="P91" s="3"/>
      <c r="Q91" s="3">
        <v>0</v>
      </c>
      <c r="R91" s="3">
        <v>1</v>
      </c>
      <c r="S91" s="3"/>
      <c r="T91" s="3"/>
      <c r="U91" s="3"/>
      <c r="V91" s="3"/>
      <c r="W91" s="3"/>
      <c r="X91" s="3"/>
      <c r="Y91" s="3">
        <v>0</v>
      </c>
      <c r="Z91" s="3">
        <v>1</v>
      </c>
      <c r="AA91" s="3"/>
      <c r="AB91" s="3">
        <v>1</v>
      </c>
      <c r="AC91" s="3">
        <v>159</v>
      </c>
      <c r="AD91" s="3">
        <v>5.2238193018480494</v>
      </c>
      <c r="AE91" s="3">
        <v>1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1</v>
      </c>
      <c r="AM91" s="3">
        <v>797</v>
      </c>
      <c r="AN91" s="3">
        <v>26.184804928131417</v>
      </c>
      <c r="AO91" s="3">
        <v>0</v>
      </c>
      <c r="AP91" s="3">
        <v>0</v>
      </c>
      <c r="AQ91" s="3">
        <v>0</v>
      </c>
      <c r="AR91" s="3"/>
      <c r="AS91" s="3"/>
      <c r="AT91" s="48">
        <v>43191</v>
      </c>
      <c r="AU91" s="48">
        <v>43555</v>
      </c>
      <c r="AV91" s="48" t="s">
        <v>248</v>
      </c>
      <c r="AW91" s="3"/>
      <c r="AX91" s="3"/>
      <c r="AY91" s="3"/>
      <c r="AZ91" s="3"/>
    </row>
    <row r="92" spans="1:52" x14ac:dyDescent="0.2">
      <c r="A92" s="47" t="s">
        <v>110</v>
      </c>
      <c r="B92" s="3">
        <v>10</v>
      </c>
      <c r="C92" s="3">
        <v>9</v>
      </c>
      <c r="D92" s="3">
        <v>0</v>
      </c>
      <c r="E92" s="3">
        <v>9</v>
      </c>
      <c r="F92" s="3"/>
      <c r="G92" s="3">
        <v>0</v>
      </c>
      <c r="H92" s="3">
        <v>0</v>
      </c>
      <c r="I92" s="3"/>
      <c r="J92" s="3"/>
      <c r="K92" s="3"/>
      <c r="L92" s="3">
        <v>2</v>
      </c>
      <c r="M92" s="3">
        <v>1</v>
      </c>
      <c r="N92" s="3">
        <v>2</v>
      </c>
      <c r="O92" s="3"/>
      <c r="P92" s="3"/>
      <c r="Q92" s="3">
        <v>0</v>
      </c>
      <c r="R92" s="3">
        <v>3</v>
      </c>
      <c r="S92" s="3"/>
      <c r="T92" s="3"/>
      <c r="U92" s="3">
        <v>948</v>
      </c>
      <c r="V92" s="3"/>
      <c r="W92" s="3"/>
      <c r="X92" s="3"/>
      <c r="Y92" s="3">
        <v>0</v>
      </c>
      <c r="Z92" s="3"/>
      <c r="AA92" s="3"/>
      <c r="AB92" s="3">
        <v>8</v>
      </c>
      <c r="AC92" s="3">
        <v>4209</v>
      </c>
      <c r="AD92" s="3">
        <v>17.285420944558521</v>
      </c>
      <c r="AE92" s="3">
        <v>4</v>
      </c>
      <c r="AF92" s="3">
        <v>1</v>
      </c>
      <c r="AG92" s="3">
        <v>1190</v>
      </c>
      <c r="AH92" s="3">
        <v>39.096509240246405</v>
      </c>
      <c r="AI92" s="3">
        <v>2</v>
      </c>
      <c r="AJ92" s="3">
        <v>1497</v>
      </c>
      <c r="AK92" s="3">
        <v>24.591375770020534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1</v>
      </c>
      <c r="AS92" s="3"/>
      <c r="AT92" s="48">
        <v>43191</v>
      </c>
      <c r="AU92" s="48">
        <v>43555</v>
      </c>
      <c r="AV92" s="48" t="s">
        <v>249</v>
      </c>
      <c r="AW92" s="3"/>
      <c r="AX92" s="3"/>
      <c r="AY92" s="3"/>
      <c r="AZ92" s="3"/>
    </row>
    <row r="93" spans="1:52" x14ac:dyDescent="0.2">
      <c r="A93" s="47" t="s">
        <v>111</v>
      </c>
      <c r="B93" s="3">
        <v>8</v>
      </c>
      <c r="C93" s="3">
        <v>1</v>
      </c>
      <c r="D93" s="3">
        <v>0</v>
      </c>
      <c r="E93" s="3">
        <v>2</v>
      </c>
      <c r="F93" s="3"/>
      <c r="G93" s="3">
        <v>6</v>
      </c>
      <c r="H93" s="3">
        <v>6</v>
      </c>
      <c r="I93" s="3">
        <v>6</v>
      </c>
      <c r="J93" s="3">
        <v>3675</v>
      </c>
      <c r="K93" s="3">
        <v>20.123203285420946</v>
      </c>
      <c r="L93" s="3"/>
      <c r="M93" s="3"/>
      <c r="N93" s="3"/>
      <c r="O93" s="3"/>
      <c r="P93" s="3">
        <v>2</v>
      </c>
      <c r="Q93" s="3">
        <v>0</v>
      </c>
      <c r="R93" s="3">
        <v>2</v>
      </c>
      <c r="S93" s="3"/>
      <c r="T93" s="3"/>
      <c r="U93" s="3"/>
      <c r="V93" s="3"/>
      <c r="W93" s="3">
        <v>303</v>
      </c>
      <c r="X93" s="3"/>
      <c r="Y93" s="3">
        <v>0</v>
      </c>
      <c r="Z93" s="3"/>
      <c r="AA93" s="3"/>
      <c r="AB93" s="3">
        <v>7</v>
      </c>
      <c r="AC93" s="3">
        <v>4924</v>
      </c>
      <c r="AD93" s="3">
        <v>23.110589615723086</v>
      </c>
      <c r="AE93" s="3">
        <v>2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2</v>
      </c>
      <c r="AP93" s="3">
        <v>1157</v>
      </c>
      <c r="AQ93" s="3">
        <v>19.006160164271048</v>
      </c>
      <c r="AR93" s="3"/>
      <c r="AS93" s="3"/>
      <c r="AT93" s="48">
        <v>43191</v>
      </c>
      <c r="AU93" s="48">
        <v>43555</v>
      </c>
      <c r="AV93" s="48" t="s">
        <v>248</v>
      </c>
      <c r="AW93" s="3"/>
      <c r="AX93" s="3"/>
      <c r="AY93" s="3"/>
      <c r="AZ93" s="3"/>
    </row>
    <row r="94" spans="1:52" x14ac:dyDescent="0.2">
      <c r="A94" s="47" t="s">
        <v>112</v>
      </c>
      <c r="B94" s="3">
        <v>23</v>
      </c>
      <c r="C94" s="3">
        <v>15</v>
      </c>
      <c r="D94" s="3">
        <v>0</v>
      </c>
      <c r="E94" s="3">
        <v>14</v>
      </c>
      <c r="F94" s="3"/>
      <c r="G94" s="3">
        <v>8</v>
      </c>
      <c r="H94" s="3">
        <v>5</v>
      </c>
      <c r="I94" s="3">
        <v>5</v>
      </c>
      <c r="J94" s="3">
        <v>2750</v>
      </c>
      <c r="K94" s="3">
        <v>18.069815195071868</v>
      </c>
      <c r="L94" s="3">
        <v>5</v>
      </c>
      <c r="M94" s="3">
        <v>15</v>
      </c>
      <c r="N94" s="3">
        <v>2</v>
      </c>
      <c r="O94" s="3"/>
      <c r="P94" s="3">
        <v>1</v>
      </c>
      <c r="Q94" s="3">
        <v>9</v>
      </c>
      <c r="R94" s="3">
        <v>21</v>
      </c>
      <c r="S94" s="3"/>
      <c r="T94" s="3">
        <v>355</v>
      </c>
      <c r="U94" s="3"/>
      <c r="V94" s="3"/>
      <c r="W94" s="3">
        <v>1573</v>
      </c>
      <c r="X94" s="3"/>
      <c r="Y94" s="3">
        <v>0</v>
      </c>
      <c r="Z94" s="3">
        <v>3</v>
      </c>
      <c r="AA94" s="3"/>
      <c r="AB94" s="3">
        <v>21</v>
      </c>
      <c r="AC94" s="3">
        <v>22886</v>
      </c>
      <c r="AD94" s="3">
        <v>35.804830351031583</v>
      </c>
      <c r="AE94" s="3">
        <v>21</v>
      </c>
      <c r="AF94" s="3">
        <v>15</v>
      </c>
      <c r="AG94" s="3">
        <v>8114</v>
      </c>
      <c r="AH94" s="3">
        <v>17.771937029431893</v>
      </c>
      <c r="AI94" s="3">
        <v>2</v>
      </c>
      <c r="AJ94" s="3">
        <v>2462</v>
      </c>
      <c r="AK94" s="3">
        <v>40.4435318275154</v>
      </c>
      <c r="AL94" s="3">
        <v>3</v>
      </c>
      <c r="AM94" s="3">
        <v>1865</v>
      </c>
      <c r="AN94" s="3">
        <v>20.424366872005475</v>
      </c>
      <c r="AO94" s="3">
        <v>1</v>
      </c>
      <c r="AP94" s="3">
        <v>1598</v>
      </c>
      <c r="AQ94" s="3">
        <v>52.501026694045173</v>
      </c>
      <c r="AR94" s="3"/>
      <c r="AS94" s="3"/>
      <c r="AT94" s="48">
        <v>43191</v>
      </c>
      <c r="AU94" s="48">
        <v>43555</v>
      </c>
      <c r="AV94" s="48" t="s">
        <v>246</v>
      </c>
      <c r="AW94" s="3"/>
      <c r="AX94" s="3"/>
      <c r="AY94" s="3"/>
      <c r="AZ94" s="3"/>
    </row>
    <row r="95" spans="1:52" x14ac:dyDescent="0.2">
      <c r="A95" s="47" t="s">
        <v>113</v>
      </c>
      <c r="B95" s="3">
        <v>23</v>
      </c>
      <c r="C95" s="3">
        <v>19</v>
      </c>
      <c r="D95" s="3">
        <v>0</v>
      </c>
      <c r="E95" s="3">
        <v>19</v>
      </c>
      <c r="F95" s="3"/>
      <c r="G95" s="3">
        <v>2</v>
      </c>
      <c r="H95" s="3">
        <v>4</v>
      </c>
      <c r="I95" s="3">
        <v>4</v>
      </c>
      <c r="J95" s="3">
        <v>2138</v>
      </c>
      <c r="K95" s="3">
        <v>17.560574948665298</v>
      </c>
      <c r="L95" s="3">
        <v>12</v>
      </c>
      <c r="M95" s="3">
        <v>3</v>
      </c>
      <c r="N95" s="3">
        <v>4</v>
      </c>
      <c r="O95" s="3"/>
      <c r="P95" s="3">
        <v>1</v>
      </c>
      <c r="Q95" s="3">
        <v>0</v>
      </c>
      <c r="R95" s="3">
        <v>12</v>
      </c>
      <c r="S95" s="3">
        <v>270</v>
      </c>
      <c r="T95" s="3"/>
      <c r="U95" s="3"/>
      <c r="V95" s="3"/>
      <c r="W95" s="3"/>
      <c r="X95" s="3"/>
      <c r="Y95" s="3">
        <v>0</v>
      </c>
      <c r="Z95" s="3">
        <v>4</v>
      </c>
      <c r="AA95" s="3"/>
      <c r="AB95" s="3">
        <v>21</v>
      </c>
      <c r="AC95" s="3">
        <v>10682</v>
      </c>
      <c r="AD95" s="3">
        <v>16.711841204654348</v>
      </c>
      <c r="AE95" s="3">
        <v>13</v>
      </c>
      <c r="AF95" s="3">
        <v>3</v>
      </c>
      <c r="AG95" s="3">
        <v>461</v>
      </c>
      <c r="AH95" s="3">
        <v>5.0485968514715944</v>
      </c>
      <c r="AI95" s="3">
        <v>4</v>
      </c>
      <c r="AJ95" s="3">
        <v>4916</v>
      </c>
      <c r="AK95" s="3">
        <v>40.377823408624231</v>
      </c>
      <c r="AL95" s="3">
        <v>4</v>
      </c>
      <c r="AM95" s="3">
        <v>1319</v>
      </c>
      <c r="AN95" s="3">
        <v>10.833675564681725</v>
      </c>
      <c r="AO95" s="3">
        <v>1</v>
      </c>
      <c r="AP95" s="3">
        <v>-1</v>
      </c>
      <c r="AQ95" s="3">
        <v>-3.2854209445585217E-2</v>
      </c>
      <c r="AR95" s="3"/>
      <c r="AS95" s="3"/>
      <c r="AT95" s="48">
        <v>43191</v>
      </c>
      <c r="AU95" s="48">
        <v>43555</v>
      </c>
      <c r="AV95" s="48" t="s">
        <v>246</v>
      </c>
      <c r="AW95" s="3"/>
      <c r="AX95" s="3"/>
      <c r="AY95" s="3"/>
      <c r="AZ95" s="3"/>
    </row>
    <row r="96" spans="1:52" x14ac:dyDescent="0.2">
      <c r="A96" s="47" t="s">
        <v>114</v>
      </c>
      <c r="B96" s="3">
        <v>19</v>
      </c>
      <c r="C96" s="3">
        <v>19</v>
      </c>
      <c r="D96" s="3">
        <v>0</v>
      </c>
      <c r="E96" s="3">
        <v>16</v>
      </c>
      <c r="F96" s="3"/>
      <c r="G96" s="3">
        <v>0</v>
      </c>
      <c r="H96" s="3">
        <v>1</v>
      </c>
      <c r="I96" s="3">
        <v>1</v>
      </c>
      <c r="J96" s="3">
        <v>1108</v>
      </c>
      <c r="K96" s="3">
        <v>36.402464065708422</v>
      </c>
      <c r="L96" s="3">
        <v>8</v>
      </c>
      <c r="M96" s="3">
        <v>5</v>
      </c>
      <c r="N96" s="3"/>
      <c r="O96" s="3"/>
      <c r="P96" s="3">
        <v>1</v>
      </c>
      <c r="Q96" s="3">
        <v>5</v>
      </c>
      <c r="R96" s="3">
        <v>8</v>
      </c>
      <c r="S96" s="3"/>
      <c r="T96" s="3"/>
      <c r="U96" s="3"/>
      <c r="V96" s="3"/>
      <c r="W96" s="3"/>
      <c r="X96" s="3"/>
      <c r="Y96" s="3">
        <v>0</v>
      </c>
      <c r="Z96" s="3">
        <v>2</v>
      </c>
      <c r="AA96" s="3"/>
      <c r="AB96" s="3">
        <v>19</v>
      </c>
      <c r="AC96" s="3">
        <v>11209</v>
      </c>
      <c r="AD96" s="3">
        <v>19.382254403977086</v>
      </c>
      <c r="AE96" s="3">
        <v>8</v>
      </c>
      <c r="AF96" s="3">
        <v>5</v>
      </c>
      <c r="AG96" s="3">
        <v>2902</v>
      </c>
      <c r="AH96" s="3">
        <v>19.06858316221766</v>
      </c>
      <c r="AI96" s="3">
        <v>0</v>
      </c>
      <c r="AJ96" s="3">
        <v>0</v>
      </c>
      <c r="AK96" s="3">
        <v>0</v>
      </c>
      <c r="AL96" s="3">
        <v>2</v>
      </c>
      <c r="AM96" s="3">
        <v>652</v>
      </c>
      <c r="AN96" s="3">
        <v>10.710472279260781</v>
      </c>
      <c r="AO96" s="3">
        <v>1</v>
      </c>
      <c r="AP96" s="3">
        <v>365</v>
      </c>
      <c r="AQ96" s="3">
        <v>11.991786447638603</v>
      </c>
      <c r="AR96" s="3"/>
      <c r="AS96" s="3">
        <v>1</v>
      </c>
      <c r="AT96" s="48">
        <v>43191</v>
      </c>
      <c r="AU96" s="48">
        <v>43555</v>
      </c>
      <c r="AV96" s="48" t="s">
        <v>249</v>
      </c>
      <c r="AW96" s="3"/>
      <c r="AX96" s="3"/>
      <c r="AY96" s="3"/>
      <c r="AZ96" s="3"/>
    </row>
    <row r="97" spans="1:52" x14ac:dyDescent="0.2">
      <c r="A97" s="47" t="s">
        <v>115</v>
      </c>
      <c r="B97" s="3">
        <v>40</v>
      </c>
      <c r="C97" s="3">
        <v>32</v>
      </c>
      <c r="D97" s="3">
        <v>0</v>
      </c>
      <c r="E97" s="3">
        <v>28</v>
      </c>
      <c r="F97" s="3"/>
      <c r="G97" s="3">
        <v>8</v>
      </c>
      <c r="H97" s="3">
        <v>11</v>
      </c>
      <c r="I97" s="3">
        <v>11</v>
      </c>
      <c r="J97" s="3">
        <v>17126</v>
      </c>
      <c r="K97" s="3">
        <v>51.151017360462951</v>
      </c>
      <c r="L97" s="3">
        <v>19</v>
      </c>
      <c r="M97" s="3">
        <v>11</v>
      </c>
      <c r="N97" s="3"/>
      <c r="O97" s="3"/>
      <c r="P97" s="3">
        <v>2</v>
      </c>
      <c r="Q97" s="3">
        <v>12</v>
      </c>
      <c r="R97" s="3">
        <v>13</v>
      </c>
      <c r="S97" s="3"/>
      <c r="T97" s="3"/>
      <c r="U97" s="3"/>
      <c r="V97" s="3"/>
      <c r="W97" s="3"/>
      <c r="X97" s="3"/>
      <c r="Y97" s="3">
        <v>0</v>
      </c>
      <c r="Z97" s="3"/>
      <c r="AA97" s="3"/>
      <c r="AB97" s="3">
        <v>39</v>
      </c>
      <c r="AC97" s="3">
        <v>36342</v>
      </c>
      <c r="AD97" s="3">
        <v>30.615068709524561</v>
      </c>
      <c r="AE97" s="3">
        <v>14</v>
      </c>
      <c r="AF97" s="3">
        <v>11</v>
      </c>
      <c r="AG97" s="3">
        <v>9532</v>
      </c>
      <c r="AH97" s="3">
        <v>28.469665857756205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2</v>
      </c>
      <c r="AP97" s="3">
        <v>3962</v>
      </c>
      <c r="AQ97" s="3">
        <v>65.084188911704317</v>
      </c>
      <c r="AR97" s="3"/>
      <c r="AS97" s="3">
        <v>1</v>
      </c>
      <c r="AT97" s="48">
        <v>43191</v>
      </c>
      <c r="AU97" s="48">
        <v>43555</v>
      </c>
      <c r="AV97" s="48" t="s">
        <v>248</v>
      </c>
      <c r="AW97" s="3"/>
      <c r="AX97" s="3"/>
      <c r="AY97" s="3"/>
      <c r="AZ97" s="3"/>
    </row>
    <row r="98" spans="1:52" x14ac:dyDescent="0.2">
      <c r="A98" s="47" t="s">
        <v>116</v>
      </c>
      <c r="B98" s="3">
        <v>34</v>
      </c>
      <c r="C98" s="3">
        <v>31</v>
      </c>
      <c r="D98" s="3">
        <v>0</v>
      </c>
      <c r="E98" s="3">
        <v>28</v>
      </c>
      <c r="F98" s="3"/>
      <c r="G98" s="3">
        <v>3</v>
      </c>
      <c r="H98" s="3">
        <v>5</v>
      </c>
      <c r="I98" s="3">
        <v>5</v>
      </c>
      <c r="J98" s="3">
        <v>1526</v>
      </c>
      <c r="K98" s="3">
        <v>10.027104722792608</v>
      </c>
      <c r="L98" s="3">
        <v>18</v>
      </c>
      <c r="M98" s="3">
        <v>10</v>
      </c>
      <c r="N98" s="3"/>
      <c r="O98" s="3"/>
      <c r="P98" s="3">
        <v>4</v>
      </c>
      <c r="Q98" s="3">
        <v>1</v>
      </c>
      <c r="R98" s="3">
        <v>19</v>
      </c>
      <c r="S98" s="3">
        <v>514</v>
      </c>
      <c r="T98" s="3"/>
      <c r="U98" s="3"/>
      <c r="V98" s="3"/>
      <c r="W98" s="3"/>
      <c r="X98" s="3"/>
      <c r="Y98" s="3">
        <v>0</v>
      </c>
      <c r="Z98" s="3">
        <v>5</v>
      </c>
      <c r="AA98" s="3"/>
      <c r="AB98" s="3">
        <v>33</v>
      </c>
      <c r="AC98" s="3">
        <v>14568</v>
      </c>
      <c r="AD98" s="3">
        <v>14.503640097069255</v>
      </c>
      <c r="AE98" s="3">
        <v>19</v>
      </c>
      <c r="AF98" s="3">
        <v>10</v>
      </c>
      <c r="AG98" s="3">
        <v>4498</v>
      </c>
      <c r="AH98" s="3">
        <v>14.777823408624231</v>
      </c>
      <c r="AI98" s="3">
        <v>0</v>
      </c>
      <c r="AJ98" s="3">
        <v>0</v>
      </c>
      <c r="AK98" s="3">
        <v>0</v>
      </c>
      <c r="AL98" s="3">
        <v>5</v>
      </c>
      <c r="AM98" s="3">
        <v>1247</v>
      </c>
      <c r="AN98" s="3">
        <v>8.1938398357289532</v>
      </c>
      <c r="AO98" s="3">
        <v>4</v>
      </c>
      <c r="AP98" s="3">
        <v>2328</v>
      </c>
      <c r="AQ98" s="3">
        <v>19.121149897330596</v>
      </c>
      <c r="AR98" s="3"/>
      <c r="AS98" s="3"/>
      <c r="AT98" s="48">
        <v>43191</v>
      </c>
      <c r="AU98" s="48">
        <v>43555</v>
      </c>
      <c r="AV98" s="48" t="s">
        <v>247</v>
      </c>
      <c r="AW98" s="3"/>
      <c r="AX98" s="3"/>
      <c r="AY98" s="3"/>
      <c r="AZ98" s="3"/>
    </row>
    <row r="99" spans="1:52" x14ac:dyDescent="0.2">
      <c r="A99" s="47" t="s">
        <v>117</v>
      </c>
      <c r="B99" s="3"/>
      <c r="C99" s="3">
        <v>0</v>
      </c>
      <c r="D99" s="3">
        <v>0</v>
      </c>
      <c r="E99" s="3"/>
      <c r="F99" s="3"/>
      <c r="G99" s="3">
        <v>0</v>
      </c>
      <c r="H99" s="3">
        <v>0</v>
      </c>
      <c r="I99" s="3"/>
      <c r="J99" s="3"/>
      <c r="K99" s="3"/>
      <c r="L99" s="3"/>
      <c r="M99" s="3"/>
      <c r="N99" s="3"/>
      <c r="O99" s="3"/>
      <c r="P99" s="3"/>
      <c r="Q99" s="3">
        <v>0</v>
      </c>
      <c r="R99" s="3"/>
      <c r="S99" s="3"/>
      <c r="T99" s="3"/>
      <c r="U99" s="3"/>
      <c r="V99" s="3"/>
      <c r="W99" s="3"/>
      <c r="X99" s="3"/>
      <c r="Y99" s="3">
        <v>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48">
        <v>43191</v>
      </c>
      <c r="AU99" s="48">
        <v>43555</v>
      </c>
      <c r="AV99" s="48" t="s">
        <v>250</v>
      </c>
      <c r="AW99" s="3"/>
      <c r="AX99" s="3"/>
      <c r="AY99" s="3"/>
      <c r="AZ99" s="3"/>
    </row>
    <row r="100" spans="1:52" x14ac:dyDescent="0.2">
      <c r="A100" s="47" t="s">
        <v>118</v>
      </c>
      <c r="B100" s="3">
        <v>52</v>
      </c>
      <c r="C100" s="3">
        <v>45</v>
      </c>
      <c r="D100" s="3">
        <v>0</v>
      </c>
      <c r="E100" s="3">
        <v>40</v>
      </c>
      <c r="F100" s="3"/>
      <c r="G100" s="3">
        <v>5</v>
      </c>
      <c r="H100" s="3">
        <v>4</v>
      </c>
      <c r="I100" s="3">
        <v>4</v>
      </c>
      <c r="J100" s="3">
        <v>1552</v>
      </c>
      <c r="K100" s="3">
        <v>12.747433264887064</v>
      </c>
      <c r="L100" s="3">
        <v>12</v>
      </c>
      <c r="M100" s="3">
        <v>7</v>
      </c>
      <c r="N100" s="3">
        <v>16</v>
      </c>
      <c r="O100" s="3">
        <v>1</v>
      </c>
      <c r="P100" s="3">
        <v>10</v>
      </c>
      <c r="Q100" s="3">
        <v>25</v>
      </c>
      <c r="R100" s="3">
        <v>40</v>
      </c>
      <c r="S100" s="3"/>
      <c r="T100" s="3"/>
      <c r="U100" s="3"/>
      <c r="V100" s="3"/>
      <c r="W100" s="3">
        <v>3302</v>
      </c>
      <c r="X100" s="3">
        <v>1</v>
      </c>
      <c r="Y100" s="3">
        <v>0</v>
      </c>
      <c r="Z100" s="3">
        <v>5</v>
      </c>
      <c r="AA100" s="3"/>
      <c r="AB100" s="3">
        <v>50</v>
      </c>
      <c r="AC100" s="3">
        <v>58948</v>
      </c>
      <c r="AD100" s="3">
        <v>38.733798767967144</v>
      </c>
      <c r="AE100" s="3">
        <v>41</v>
      </c>
      <c r="AF100" s="3">
        <v>7</v>
      </c>
      <c r="AG100" s="3">
        <v>5513</v>
      </c>
      <c r="AH100" s="3">
        <v>25.875036667644469</v>
      </c>
      <c r="AI100" s="3">
        <v>16</v>
      </c>
      <c r="AJ100" s="3">
        <v>25903</v>
      </c>
      <c r="AK100" s="3">
        <v>53.188911704312112</v>
      </c>
      <c r="AL100" s="3">
        <v>5</v>
      </c>
      <c r="AM100" s="3">
        <v>4012</v>
      </c>
      <c r="AN100" s="3">
        <v>26.362217659137578</v>
      </c>
      <c r="AO100" s="3">
        <v>10</v>
      </c>
      <c r="AP100" s="3">
        <v>10395</v>
      </c>
      <c r="AQ100" s="3">
        <v>34.151950718685832</v>
      </c>
      <c r="AR100" s="3"/>
      <c r="AS100" s="3">
        <v>1</v>
      </c>
      <c r="AT100" s="48">
        <v>43191</v>
      </c>
      <c r="AU100" s="48">
        <v>43555</v>
      </c>
      <c r="AV100" s="48" t="s">
        <v>250</v>
      </c>
      <c r="AW100" s="3"/>
      <c r="AX100" s="3"/>
      <c r="AY100" s="3"/>
      <c r="AZ100" s="3"/>
    </row>
    <row r="101" spans="1:52" x14ac:dyDescent="0.2">
      <c r="A101" s="47" t="s">
        <v>119</v>
      </c>
      <c r="B101" s="3">
        <v>8</v>
      </c>
      <c r="C101" s="3">
        <v>5</v>
      </c>
      <c r="D101" s="3">
        <v>0</v>
      </c>
      <c r="E101" s="3">
        <v>1</v>
      </c>
      <c r="F101" s="3">
        <v>5</v>
      </c>
      <c r="G101" s="3">
        <v>3</v>
      </c>
      <c r="H101" s="3">
        <v>2</v>
      </c>
      <c r="I101" s="3">
        <v>2</v>
      </c>
      <c r="J101" s="3">
        <v>1030</v>
      </c>
      <c r="K101" s="3">
        <v>16.919917864476385</v>
      </c>
      <c r="L101" s="3">
        <v>6</v>
      </c>
      <c r="M101" s="3">
        <v>1</v>
      </c>
      <c r="N101" s="3"/>
      <c r="O101" s="3"/>
      <c r="P101" s="3">
        <v>5</v>
      </c>
      <c r="Q101" s="3">
        <v>0</v>
      </c>
      <c r="R101" s="3">
        <v>6</v>
      </c>
      <c r="S101" s="3"/>
      <c r="T101" s="3"/>
      <c r="U101" s="3"/>
      <c r="V101" s="3"/>
      <c r="W101" s="3"/>
      <c r="X101" s="3"/>
      <c r="Y101" s="3">
        <v>0</v>
      </c>
      <c r="Z101" s="3"/>
      <c r="AA101" s="3"/>
      <c r="AB101" s="3">
        <v>8</v>
      </c>
      <c r="AC101" s="3">
        <v>3692</v>
      </c>
      <c r="AD101" s="3">
        <v>15.162217659137577</v>
      </c>
      <c r="AE101" s="3">
        <v>6</v>
      </c>
      <c r="AF101" s="3">
        <v>1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5</v>
      </c>
      <c r="AP101" s="3">
        <v>9155</v>
      </c>
      <c r="AQ101" s="3">
        <v>60.156057494866531</v>
      </c>
      <c r="AR101" s="3"/>
      <c r="AS101" s="3"/>
      <c r="AT101" s="48">
        <v>43191</v>
      </c>
      <c r="AU101" s="48">
        <v>43555</v>
      </c>
      <c r="AV101" s="48" t="s">
        <v>248</v>
      </c>
      <c r="AW101" s="3"/>
      <c r="AX101" s="3"/>
      <c r="AY101" s="3"/>
      <c r="AZ101" s="3"/>
    </row>
    <row r="102" spans="1:52" x14ac:dyDescent="0.2">
      <c r="A102" s="47" t="s">
        <v>120</v>
      </c>
      <c r="B102" s="3">
        <v>7</v>
      </c>
      <c r="C102" s="3">
        <v>7</v>
      </c>
      <c r="D102" s="3">
        <v>0</v>
      </c>
      <c r="E102" s="3">
        <v>7</v>
      </c>
      <c r="F102" s="3"/>
      <c r="G102" s="3">
        <v>0</v>
      </c>
      <c r="H102" s="3">
        <v>0</v>
      </c>
      <c r="I102" s="3"/>
      <c r="J102" s="3"/>
      <c r="K102" s="3"/>
      <c r="L102" s="3">
        <v>4</v>
      </c>
      <c r="M102" s="3"/>
      <c r="N102" s="3">
        <v>5</v>
      </c>
      <c r="O102" s="3"/>
      <c r="P102" s="3">
        <v>1</v>
      </c>
      <c r="Q102" s="3">
        <v>1</v>
      </c>
      <c r="R102" s="3">
        <v>7</v>
      </c>
      <c r="S102" s="3"/>
      <c r="T102" s="3"/>
      <c r="U102" s="3"/>
      <c r="V102" s="3"/>
      <c r="W102" s="3"/>
      <c r="X102" s="3"/>
      <c r="Y102" s="3">
        <v>0</v>
      </c>
      <c r="Z102" s="3">
        <v>1</v>
      </c>
      <c r="AA102" s="3"/>
      <c r="AB102" s="3">
        <v>7</v>
      </c>
      <c r="AC102" s="3">
        <v>2601</v>
      </c>
      <c r="AD102" s="3">
        <v>12.207685538281019</v>
      </c>
      <c r="AE102" s="3">
        <v>7</v>
      </c>
      <c r="AF102" s="3">
        <v>0</v>
      </c>
      <c r="AG102" s="3">
        <v>0</v>
      </c>
      <c r="AH102" s="3">
        <v>0</v>
      </c>
      <c r="AI102" s="3">
        <v>5</v>
      </c>
      <c r="AJ102" s="3">
        <v>7019</v>
      </c>
      <c r="AK102" s="3">
        <v>46.120739219712526</v>
      </c>
      <c r="AL102" s="3">
        <v>1</v>
      </c>
      <c r="AM102" s="3">
        <v>41</v>
      </c>
      <c r="AN102" s="3">
        <v>1.3470225872689938</v>
      </c>
      <c r="AO102" s="3">
        <v>1</v>
      </c>
      <c r="AP102" s="3">
        <v>2580</v>
      </c>
      <c r="AQ102" s="3">
        <v>84.763860369609858</v>
      </c>
      <c r="AR102" s="3"/>
      <c r="AS102" s="3"/>
      <c r="AT102" s="48">
        <v>43191</v>
      </c>
      <c r="AU102" s="48">
        <v>43555</v>
      </c>
      <c r="AV102" s="48" t="s">
        <v>248</v>
      </c>
      <c r="AW102" s="3"/>
      <c r="AX102" s="3"/>
      <c r="AY102" s="3"/>
      <c r="AZ102" s="3"/>
    </row>
    <row r="103" spans="1:52" x14ac:dyDescent="0.2">
      <c r="A103" s="47" t="s">
        <v>121</v>
      </c>
      <c r="B103" s="3">
        <v>19</v>
      </c>
      <c r="C103" s="3">
        <v>16</v>
      </c>
      <c r="D103" s="3">
        <v>0</v>
      </c>
      <c r="E103" s="3">
        <v>17</v>
      </c>
      <c r="F103" s="3">
        <v>1</v>
      </c>
      <c r="G103" s="3">
        <v>3</v>
      </c>
      <c r="H103" s="3">
        <v>1</v>
      </c>
      <c r="I103" s="3">
        <v>1</v>
      </c>
      <c r="J103" s="3">
        <v>695</v>
      </c>
      <c r="K103" s="3">
        <v>22.833675564681723</v>
      </c>
      <c r="L103" s="3">
        <v>8</v>
      </c>
      <c r="M103" s="3"/>
      <c r="N103" s="3">
        <v>5</v>
      </c>
      <c r="O103" s="3"/>
      <c r="P103" s="3">
        <v>1</v>
      </c>
      <c r="Q103" s="3">
        <v>2</v>
      </c>
      <c r="R103" s="3">
        <v>6</v>
      </c>
      <c r="S103" s="3"/>
      <c r="T103" s="3"/>
      <c r="U103" s="3"/>
      <c r="V103" s="3"/>
      <c r="W103" s="3"/>
      <c r="X103" s="3"/>
      <c r="Y103" s="3">
        <v>0</v>
      </c>
      <c r="Z103" s="3"/>
      <c r="AA103" s="3"/>
      <c r="AB103" s="3">
        <v>19</v>
      </c>
      <c r="AC103" s="3">
        <v>7718</v>
      </c>
      <c r="AD103" s="3">
        <v>13.345725710580352</v>
      </c>
      <c r="AE103" s="3">
        <v>6</v>
      </c>
      <c r="AF103" s="3">
        <v>0</v>
      </c>
      <c r="AG103" s="3">
        <v>0</v>
      </c>
      <c r="AH103" s="3">
        <v>0</v>
      </c>
      <c r="AI103" s="3">
        <v>5</v>
      </c>
      <c r="AJ103" s="3">
        <v>3268</v>
      </c>
      <c r="AK103" s="3">
        <v>21.473511293634498</v>
      </c>
      <c r="AL103" s="3">
        <v>0</v>
      </c>
      <c r="AM103" s="3">
        <v>0</v>
      </c>
      <c r="AN103" s="3">
        <v>0</v>
      </c>
      <c r="AO103" s="3">
        <v>1</v>
      </c>
      <c r="AP103" s="3">
        <v>2515</v>
      </c>
      <c r="AQ103" s="3">
        <v>82.628336755646814</v>
      </c>
      <c r="AR103" s="3"/>
      <c r="AS103" s="3"/>
      <c r="AT103" s="48">
        <v>43191</v>
      </c>
      <c r="AU103" s="48">
        <v>43555</v>
      </c>
      <c r="AV103" s="48" t="s">
        <v>250</v>
      </c>
      <c r="AW103" s="3"/>
      <c r="AX103" s="3"/>
      <c r="AY103" s="3"/>
      <c r="AZ103" s="3"/>
    </row>
    <row r="104" spans="1:52" x14ac:dyDescent="0.2">
      <c r="A104" s="47" t="s">
        <v>122</v>
      </c>
      <c r="B104" s="3">
        <v>92</v>
      </c>
      <c r="C104" s="3">
        <v>59</v>
      </c>
      <c r="D104" s="3">
        <v>0</v>
      </c>
      <c r="E104" s="3">
        <v>58</v>
      </c>
      <c r="F104" s="3">
        <v>2</v>
      </c>
      <c r="G104" s="3">
        <v>26</v>
      </c>
      <c r="H104" s="3">
        <v>20</v>
      </c>
      <c r="I104" s="3">
        <v>20</v>
      </c>
      <c r="J104" s="3">
        <v>12914</v>
      </c>
      <c r="K104" s="3">
        <v>21.213963039014374</v>
      </c>
      <c r="L104" s="3">
        <v>64</v>
      </c>
      <c r="M104" s="3">
        <v>7</v>
      </c>
      <c r="N104" s="3">
        <v>4</v>
      </c>
      <c r="O104" s="3">
        <v>2</v>
      </c>
      <c r="P104" s="3">
        <v>23</v>
      </c>
      <c r="Q104" s="3">
        <v>21</v>
      </c>
      <c r="R104" s="3">
        <v>38</v>
      </c>
      <c r="S104" s="3"/>
      <c r="T104" s="3"/>
      <c r="U104" s="3"/>
      <c r="V104" s="3"/>
      <c r="W104" s="3">
        <v>3611</v>
      </c>
      <c r="X104" s="3"/>
      <c r="Y104" s="3">
        <v>0</v>
      </c>
      <c r="Z104" s="3">
        <v>2</v>
      </c>
      <c r="AA104" s="3"/>
      <c r="AB104" s="3">
        <v>88</v>
      </c>
      <c r="AC104" s="3">
        <v>69569</v>
      </c>
      <c r="AD104" s="3">
        <v>25.973119283180882</v>
      </c>
      <c r="AE104" s="3">
        <v>38</v>
      </c>
      <c r="AF104" s="3">
        <v>7</v>
      </c>
      <c r="AG104" s="3">
        <v>5035</v>
      </c>
      <c r="AH104" s="3">
        <v>23.631563508360223</v>
      </c>
      <c r="AI104" s="3">
        <v>4</v>
      </c>
      <c r="AJ104" s="3">
        <v>3203</v>
      </c>
      <c r="AK104" s="3">
        <v>26.308008213552363</v>
      </c>
      <c r="AL104" s="3">
        <v>2</v>
      </c>
      <c r="AM104" s="3">
        <v>2218</v>
      </c>
      <c r="AN104" s="3">
        <v>36.435318275154003</v>
      </c>
      <c r="AO104" s="3">
        <v>23</v>
      </c>
      <c r="AP104" s="3">
        <v>25499</v>
      </c>
      <c r="AQ104" s="3">
        <v>36.423890724042494</v>
      </c>
      <c r="AR104" s="3"/>
      <c r="AS104" s="3">
        <v>3</v>
      </c>
      <c r="AT104" s="48">
        <v>43191</v>
      </c>
      <c r="AU104" s="48">
        <v>43555</v>
      </c>
      <c r="AV104" s="48" t="s">
        <v>246</v>
      </c>
      <c r="AW104" s="3"/>
      <c r="AX104" s="3"/>
      <c r="AY104" s="3"/>
      <c r="AZ104" s="3"/>
    </row>
    <row r="105" spans="1:52" x14ac:dyDescent="0.2">
      <c r="A105" s="47" t="s">
        <v>123</v>
      </c>
      <c r="B105" s="3">
        <v>44</v>
      </c>
      <c r="C105" s="3">
        <v>37</v>
      </c>
      <c r="D105" s="3">
        <v>0</v>
      </c>
      <c r="E105" s="3">
        <v>24</v>
      </c>
      <c r="F105" s="3"/>
      <c r="G105" s="3">
        <v>4</v>
      </c>
      <c r="H105" s="3">
        <v>5</v>
      </c>
      <c r="I105" s="3">
        <v>5</v>
      </c>
      <c r="J105" s="3">
        <v>3444</v>
      </c>
      <c r="K105" s="3">
        <v>22.629979466119096</v>
      </c>
      <c r="L105" s="3">
        <v>16</v>
      </c>
      <c r="M105" s="3">
        <v>21</v>
      </c>
      <c r="N105" s="3">
        <v>14</v>
      </c>
      <c r="O105" s="3">
        <v>1</v>
      </c>
      <c r="P105" s="3">
        <v>8</v>
      </c>
      <c r="Q105" s="3">
        <v>5</v>
      </c>
      <c r="R105" s="3">
        <v>59</v>
      </c>
      <c r="S105" s="3">
        <v>312</v>
      </c>
      <c r="T105" s="3"/>
      <c r="U105" s="3">
        <v>5203</v>
      </c>
      <c r="V105" s="3"/>
      <c r="W105" s="3"/>
      <c r="X105" s="3"/>
      <c r="Y105" s="3">
        <v>0</v>
      </c>
      <c r="Z105" s="3">
        <v>14</v>
      </c>
      <c r="AA105" s="3">
        <v>1</v>
      </c>
      <c r="AB105" s="3">
        <v>36</v>
      </c>
      <c r="AC105" s="3">
        <v>30636</v>
      </c>
      <c r="AD105" s="3">
        <v>27.958932238193018</v>
      </c>
      <c r="AE105" s="3">
        <v>60</v>
      </c>
      <c r="AF105" s="3">
        <v>21</v>
      </c>
      <c r="AG105" s="3">
        <v>5899</v>
      </c>
      <c r="AH105" s="3">
        <v>9.2289038818812958</v>
      </c>
      <c r="AI105" s="3">
        <v>14</v>
      </c>
      <c r="AJ105" s="3">
        <v>11734</v>
      </c>
      <c r="AK105" s="3">
        <v>27.536520973892635</v>
      </c>
      <c r="AL105" s="3">
        <v>14</v>
      </c>
      <c r="AM105" s="3">
        <v>2501</v>
      </c>
      <c r="AN105" s="3">
        <v>5.8691698445291873</v>
      </c>
      <c r="AO105" s="3">
        <v>8</v>
      </c>
      <c r="AP105" s="3">
        <v>6007</v>
      </c>
      <c r="AQ105" s="3">
        <v>24.669404517453799</v>
      </c>
      <c r="AR105" s="3">
        <v>7</v>
      </c>
      <c r="AS105" s="3">
        <v>2</v>
      </c>
      <c r="AT105" s="48">
        <v>43191</v>
      </c>
      <c r="AU105" s="48">
        <v>43555</v>
      </c>
      <c r="AV105" s="48" t="s">
        <v>249</v>
      </c>
      <c r="AW105" s="3"/>
      <c r="AX105" s="3"/>
      <c r="AY105" s="3"/>
      <c r="AZ105" s="3"/>
    </row>
    <row r="106" spans="1:52" x14ac:dyDescent="0.2">
      <c r="A106" s="47" t="s">
        <v>124</v>
      </c>
      <c r="B106" s="3">
        <v>14</v>
      </c>
      <c r="C106" s="3">
        <v>13</v>
      </c>
      <c r="D106" s="3">
        <v>0</v>
      </c>
      <c r="E106" s="3">
        <v>13</v>
      </c>
      <c r="F106" s="3"/>
      <c r="G106" s="3">
        <v>0</v>
      </c>
      <c r="H106" s="3">
        <v>1</v>
      </c>
      <c r="I106" s="3">
        <v>1</v>
      </c>
      <c r="J106" s="3">
        <v>2005</v>
      </c>
      <c r="K106" s="3">
        <v>65.872689938398352</v>
      </c>
      <c r="L106" s="3">
        <v>6</v>
      </c>
      <c r="M106" s="3">
        <v>4</v>
      </c>
      <c r="N106" s="3">
        <v>1</v>
      </c>
      <c r="O106" s="3"/>
      <c r="P106" s="3">
        <v>1</v>
      </c>
      <c r="Q106" s="3">
        <v>1</v>
      </c>
      <c r="R106" s="3">
        <v>6</v>
      </c>
      <c r="S106" s="3"/>
      <c r="T106" s="3"/>
      <c r="U106" s="3"/>
      <c r="V106" s="3"/>
      <c r="W106" s="3"/>
      <c r="X106" s="3"/>
      <c r="Y106" s="3">
        <v>0</v>
      </c>
      <c r="Z106" s="3"/>
      <c r="AA106" s="3"/>
      <c r="AB106" s="3">
        <v>14</v>
      </c>
      <c r="AC106" s="3">
        <v>6134</v>
      </c>
      <c r="AD106" s="3">
        <v>14.394837195658551</v>
      </c>
      <c r="AE106" s="3">
        <v>6</v>
      </c>
      <c r="AF106" s="3">
        <v>4</v>
      </c>
      <c r="AG106" s="3">
        <v>891</v>
      </c>
      <c r="AH106" s="3">
        <v>7.3182751540041071</v>
      </c>
      <c r="AI106" s="3">
        <v>1</v>
      </c>
      <c r="AJ106" s="3">
        <v>714</v>
      </c>
      <c r="AK106" s="3">
        <v>23.457905544147845</v>
      </c>
      <c r="AL106" s="3">
        <v>0</v>
      </c>
      <c r="AM106" s="3">
        <v>0</v>
      </c>
      <c r="AN106" s="3">
        <v>0</v>
      </c>
      <c r="AO106" s="3">
        <v>1</v>
      </c>
      <c r="AP106" s="3">
        <v>434</v>
      </c>
      <c r="AQ106" s="3">
        <v>14.258726899383984</v>
      </c>
      <c r="AR106" s="3"/>
      <c r="AS106" s="3"/>
      <c r="AT106" s="48">
        <v>43191</v>
      </c>
      <c r="AU106" s="48">
        <v>43555</v>
      </c>
      <c r="AV106" s="48" t="s">
        <v>249</v>
      </c>
      <c r="AW106" s="3"/>
      <c r="AX106" s="3"/>
      <c r="AY106" s="3"/>
      <c r="AZ106" s="3"/>
    </row>
    <row r="107" spans="1:52" x14ac:dyDescent="0.2">
      <c r="A107" s="47" t="s">
        <v>125</v>
      </c>
      <c r="B107" s="3">
        <v>28</v>
      </c>
      <c r="C107" s="3">
        <v>10</v>
      </c>
      <c r="D107" s="3">
        <v>5</v>
      </c>
      <c r="E107" s="3">
        <v>16</v>
      </c>
      <c r="F107" s="3">
        <v>2</v>
      </c>
      <c r="G107" s="3">
        <v>11</v>
      </c>
      <c r="H107" s="3">
        <v>7</v>
      </c>
      <c r="I107" s="3">
        <v>7</v>
      </c>
      <c r="J107" s="3">
        <v>2662</v>
      </c>
      <c r="K107" s="3">
        <v>12.493986506306834</v>
      </c>
      <c r="L107" s="3">
        <v>11</v>
      </c>
      <c r="M107" s="3">
        <v>5</v>
      </c>
      <c r="N107" s="3"/>
      <c r="O107" s="3"/>
      <c r="P107" s="3">
        <v>3</v>
      </c>
      <c r="Q107" s="3">
        <v>3</v>
      </c>
      <c r="R107" s="3">
        <v>10</v>
      </c>
      <c r="S107" s="3"/>
      <c r="T107" s="3"/>
      <c r="U107" s="3"/>
      <c r="V107" s="3"/>
      <c r="W107" s="3">
        <v>2511</v>
      </c>
      <c r="X107" s="3"/>
      <c r="Y107" s="3">
        <v>0</v>
      </c>
      <c r="Z107" s="3">
        <v>2</v>
      </c>
      <c r="AA107" s="3"/>
      <c r="AB107" s="3">
        <v>26</v>
      </c>
      <c r="AC107" s="3">
        <v>12532</v>
      </c>
      <c r="AD107" s="3">
        <v>15.835728952772074</v>
      </c>
      <c r="AE107" s="3">
        <v>10</v>
      </c>
      <c r="AF107" s="3">
        <v>5</v>
      </c>
      <c r="AG107" s="3">
        <v>2037</v>
      </c>
      <c r="AH107" s="3">
        <v>13.384804928131416</v>
      </c>
      <c r="AI107" s="3">
        <v>0</v>
      </c>
      <c r="AJ107" s="3">
        <v>0</v>
      </c>
      <c r="AK107" s="3">
        <v>0</v>
      </c>
      <c r="AL107" s="3">
        <v>2</v>
      </c>
      <c r="AM107" s="3">
        <v>360</v>
      </c>
      <c r="AN107" s="3">
        <v>5.9137577002053385</v>
      </c>
      <c r="AO107" s="3">
        <v>3</v>
      </c>
      <c r="AP107" s="3">
        <v>3884</v>
      </c>
      <c r="AQ107" s="3">
        <v>42.535249828884325</v>
      </c>
      <c r="AR107" s="3"/>
      <c r="AS107" s="3">
        <v>1</v>
      </c>
      <c r="AT107" s="48">
        <v>43191</v>
      </c>
      <c r="AU107" s="48">
        <v>43555</v>
      </c>
      <c r="AV107" s="48" t="s">
        <v>246</v>
      </c>
      <c r="AW107" s="3"/>
      <c r="AX107" s="3"/>
      <c r="AY107" s="3"/>
      <c r="AZ107" s="3"/>
    </row>
    <row r="108" spans="1:52" x14ac:dyDescent="0.2">
      <c r="A108" s="47" t="s">
        <v>126</v>
      </c>
      <c r="B108" s="3">
        <v>259</v>
      </c>
      <c r="C108" s="3">
        <v>163</v>
      </c>
      <c r="D108" s="3">
        <v>2</v>
      </c>
      <c r="E108" s="3">
        <v>162</v>
      </c>
      <c r="F108" s="3">
        <v>7</v>
      </c>
      <c r="G108" s="3">
        <v>70</v>
      </c>
      <c r="H108" s="3">
        <v>59</v>
      </c>
      <c r="I108" s="3">
        <v>59</v>
      </c>
      <c r="J108" s="3">
        <v>35966</v>
      </c>
      <c r="K108" s="3">
        <v>20.027703337625727</v>
      </c>
      <c r="L108" s="3">
        <v>90</v>
      </c>
      <c r="M108" s="3">
        <v>40</v>
      </c>
      <c r="N108" s="3">
        <v>33</v>
      </c>
      <c r="O108" s="3">
        <v>7</v>
      </c>
      <c r="P108" s="3">
        <v>39</v>
      </c>
      <c r="Q108" s="3">
        <v>62</v>
      </c>
      <c r="R108" s="3">
        <v>140</v>
      </c>
      <c r="S108" s="3">
        <v>181</v>
      </c>
      <c r="T108" s="3"/>
      <c r="U108" s="3">
        <v>4237</v>
      </c>
      <c r="V108" s="3">
        <v>2679</v>
      </c>
      <c r="W108" s="3">
        <v>2651</v>
      </c>
      <c r="X108" s="3">
        <v>1</v>
      </c>
      <c r="Y108" s="3">
        <v>0</v>
      </c>
      <c r="Z108" s="3">
        <v>19</v>
      </c>
      <c r="AA108" s="3">
        <v>1</v>
      </c>
      <c r="AB108" s="3">
        <v>242</v>
      </c>
      <c r="AC108" s="3">
        <v>173965</v>
      </c>
      <c r="AD108" s="3">
        <v>23.617696471905919</v>
      </c>
      <c r="AE108" s="3">
        <v>142</v>
      </c>
      <c r="AF108" s="3">
        <v>40</v>
      </c>
      <c r="AG108" s="3">
        <v>11810</v>
      </c>
      <c r="AH108" s="3">
        <v>9.7002053388090346</v>
      </c>
      <c r="AI108" s="3">
        <v>33</v>
      </c>
      <c r="AJ108" s="3">
        <v>36011</v>
      </c>
      <c r="AK108" s="3">
        <v>35.851907161968761</v>
      </c>
      <c r="AL108" s="3">
        <v>19</v>
      </c>
      <c r="AM108" s="3">
        <v>4851</v>
      </c>
      <c r="AN108" s="3">
        <v>8.3881984221333621</v>
      </c>
      <c r="AO108" s="3">
        <v>39</v>
      </c>
      <c r="AP108" s="3">
        <v>41856</v>
      </c>
      <c r="AQ108" s="3">
        <v>35.260148475754228</v>
      </c>
      <c r="AR108" s="3">
        <v>8</v>
      </c>
      <c r="AS108" s="3">
        <v>3</v>
      </c>
      <c r="AT108" s="48">
        <v>43191</v>
      </c>
      <c r="AU108" s="48">
        <v>43555</v>
      </c>
      <c r="AV108" s="48" t="s">
        <v>248</v>
      </c>
      <c r="AW108" s="3"/>
      <c r="AX108" s="3"/>
      <c r="AY108" s="3"/>
      <c r="AZ108" s="3"/>
    </row>
    <row r="109" spans="1:52" x14ac:dyDescent="0.2">
      <c r="A109" s="47" t="s">
        <v>127</v>
      </c>
      <c r="B109" s="3">
        <v>1</v>
      </c>
      <c r="C109" s="3">
        <v>1</v>
      </c>
      <c r="D109" s="3">
        <v>0</v>
      </c>
      <c r="E109" s="3">
        <v>1</v>
      </c>
      <c r="F109" s="3"/>
      <c r="G109" s="3">
        <v>0</v>
      </c>
      <c r="H109" s="3">
        <v>0</v>
      </c>
      <c r="I109" s="3"/>
      <c r="J109" s="3"/>
      <c r="K109" s="3"/>
      <c r="L109" s="3"/>
      <c r="M109" s="3">
        <v>1</v>
      </c>
      <c r="N109" s="3">
        <v>2</v>
      </c>
      <c r="O109" s="3"/>
      <c r="P109" s="3"/>
      <c r="Q109" s="3">
        <v>0</v>
      </c>
      <c r="R109" s="3">
        <v>3</v>
      </c>
      <c r="S109" s="3"/>
      <c r="T109" s="3"/>
      <c r="U109" s="3"/>
      <c r="V109" s="3"/>
      <c r="W109" s="3"/>
      <c r="X109" s="3"/>
      <c r="Y109" s="3">
        <v>0</v>
      </c>
      <c r="Z109" s="3"/>
      <c r="AA109" s="3"/>
      <c r="AB109" s="3">
        <v>1</v>
      </c>
      <c r="AC109" s="3">
        <v>333</v>
      </c>
      <c r="AD109" s="3">
        <v>10.940451745379876</v>
      </c>
      <c r="AE109" s="3">
        <v>3</v>
      </c>
      <c r="AF109" s="3">
        <v>1</v>
      </c>
      <c r="AG109" s="3">
        <v>2129</v>
      </c>
      <c r="AH109" s="3">
        <v>69.946611909650926</v>
      </c>
      <c r="AI109" s="3">
        <v>2</v>
      </c>
      <c r="AJ109" s="3">
        <v>4905</v>
      </c>
      <c r="AK109" s="3">
        <v>80.57494866529774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/>
      <c r="AS109" s="3"/>
      <c r="AT109" s="48">
        <v>43191</v>
      </c>
      <c r="AU109" s="48">
        <v>43555</v>
      </c>
      <c r="AV109" s="48" t="s">
        <v>248</v>
      </c>
      <c r="AW109" s="3"/>
      <c r="AX109" s="3"/>
      <c r="AY109" s="3"/>
      <c r="AZ109" s="3"/>
    </row>
    <row r="110" spans="1:52" x14ac:dyDescent="0.2">
      <c r="A110" s="47" t="s">
        <v>128</v>
      </c>
      <c r="B110" s="3">
        <v>193</v>
      </c>
      <c r="C110" s="3">
        <v>158</v>
      </c>
      <c r="D110" s="3">
        <v>2</v>
      </c>
      <c r="E110" s="3">
        <v>152</v>
      </c>
      <c r="F110" s="3">
        <v>1</v>
      </c>
      <c r="G110" s="3">
        <v>20</v>
      </c>
      <c r="H110" s="3">
        <v>30</v>
      </c>
      <c r="I110" s="3">
        <v>30</v>
      </c>
      <c r="J110" s="3">
        <v>25735</v>
      </c>
      <c r="K110" s="3">
        <v>28.183436002737853</v>
      </c>
      <c r="L110" s="3">
        <v>74</v>
      </c>
      <c r="M110" s="3">
        <v>27</v>
      </c>
      <c r="N110" s="3">
        <v>56</v>
      </c>
      <c r="O110" s="3"/>
      <c r="P110" s="3">
        <v>24</v>
      </c>
      <c r="Q110" s="3">
        <v>27</v>
      </c>
      <c r="R110" s="3">
        <v>125</v>
      </c>
      <c r="S110" s="3"/>
      <c r="T110" s="3"/>
      <c r="U110" s="3">
        <v>1516</v>
      </c>
      <c r="V110" s="3"/>
      <c r="W110" s="3"/>
      <c r="X110" s="3"/>
      <c r="Y110" s="3">
        <v>0</v>
      </c>
      <c r="Z110" s="3">
        <v>18</v>
      </c>
      <c r="AA110" s="3"/>
      <c r="AB110" s="3">
        <v>190</v>
      </c>
      <c r="AC110" s="3">
        <v>129267</v>
      </c>
      <c r="AD110" s="3">
        <v>22.352447854749812</v>
      </c>
      <c r="AE110" s="3">
        <v>126</v>
      </c>
      <c r="AF110" s="3">
        <v>27</v>
      </c>
      <c r="AG110" s="3">
        <v>13097</v>
      </c>
      <c r="AH110" s="3">
        <v>15.936725226252946</v>
      </c>
      <c r="AI110" s="3">
        <v>56</v>
      </c>
      <c r="AJ110" s="3">
        <v>45846</v>
      </c>
      <c r="AK110" s="3">
        <v>26.897037254326783</v>
      </c>
      <c r="AL110" s="3">
        <v>18</v>
      </c>
      <c r="AM110" s="3">
        <v>5301</v>
      </c>
      <c r="AN110" s="3">
        <v>9.6755646817248468</v>
      </c>
      <c r="AO110" s="3">
        <v>24</v>
      </c>
      <c r="AP110" s="3">
        <v>32935</v>
      </c>
      <c r="AQ110" s="3">
        <v>45.08555783709788</v>
      </c>
      <c r="AR110" s="3">
        <v>2</v>
      </c>
      <c r="AS110" s="3">
        <v>5</v>
      </c>
      <c r="AT110" s="48">
        <v>43191</v>
      </c>
      <c r="AU110" s="48">
        <v>43555</v>
      </c>
      <c r="AV110" s="48" t="s">
        <v>247</v>
      </c>
      <c r="AW110" s="3"/>
      <c r="AX110" s="3"/>
      <c r="AY110" s="3"/>
      <c r="AZ110" s="3"/>
    </row>
    <row r="111" spans="1:52" x14ac:dyDescent="0.2">
      <c r="A111" s="47" t="s">
        <v>129</v>
      </c>
      <c r="B111" s="3">
        <v>105</v>
      </c>
      <c r="C111" s="3">
        <v>90</v>
      </c>
      <c r="D111" s="3">
        <v>0</v>
      </c>
      <c r="E111" s="3">
        <v>84</v>
      </c>
      <c r="F111" s="3">
        <v>5</v>
      </c>
      <c r="G111" s="3">
        <v>13</v>
      </c>
      <c r="H111" s="3">
        <v>12</v>
      </c>
      <c r="I111" s="3">
        <v>12</v>
      </c>
      <c r="J111" s="3">
        <v>7589</v>
      </c>
      <c r="K111" s="3">
        <v>20.777549623545514</v>
      </c>
      <c r="L111" s="3">
        <v>34</v>
      </c>
      <c r="M111" s="3">
        <v>11</v>
      </c>
      <c r="N111" s="3">
        <v>11</v>
      </c>
      <c r="O111" s="3"/>
      <c r="P111" s="3">
        <v>9</v>
      </c>
      <c r="Q111" s="3">
        <v>9</v>
      </c>
      <c r="R111" s="3">
        <v>33</v>
      </c>
      <c r="S111" s="3"/>
      <c r="T111" s="3"/>
      <c r="U111" s="3"/>
      <c r="V111" s="3"/>
      <c r="W111" s="3"/>
      <c r="X111" s="3"/>
      <c r="Y111" s="3">
        <v>0</v>
      </c>
      <c r="Z111" s="3">
        <v>2</v>
      </c>
      <c r="AA111" s="3"/>
      <c r="AB111" s="3">
        <v>105</v>
      </c>
      <c r="AC111" s="3">
        <v>52798</v>
      </c>
      <c r="AD111" s="3">
        <v>16.520348098171507</v>
      </c>
      <c r="AE111" s="3">
        <v>33</v>
      </c>
      <c r="AF111" s="3">
        <v>11</v>
      </c>
      <c r="AG111" s="3">
        <v>4043</v>
      </c>
      <c r="AH111" s="3">
        <v>12.075415344409185</v>
      </c>
      <c r="AI111" s="3">
        <v>11</v>
      </c>
      <c r="AJ111" s="3">
        <v>13286</v>
      </c>
      <c r="AK111" s="3">
        <v>39.681911517640465</v>
      </c>
      <c r="AL111" s="3">
        <v>2</v>
      </c>
      <c r="AM111" s="3">
        <v>57</v>
      </c>
      <c r="AN111" s="3">
        <v>0.93634496919917864</v>
      </c>
      <c r="AO111" s="3">
        <v>9</v>
      </c>
      <c r="AP111" s="3">
        <v>1459</v>
      </c>
      <c r="AQ111" s="3">
        <v>5.3260323979009812</v>
      </c>
      <c r="AR111" s="3">
        <v>2</v>
      </c>
      <c r="AS111" s="3"/>
      <c r="AT111" s="48">
        <v>43191</v>
      </c>
      <c r="AU111" s="48">
        <v>43555</v>
      </c>
      <c r="AV111" s="48" t="s">
        <v>247</v>
      </c>
      <c r="AW111" s="3"/>
      <c r="AX111" s="3"/>
      <c r="AY111" s="3"/>
      <c r="AZ111" s="3"/>
    </row>
    <row r="112" spans="1:52" x14ac:dyDescent="0.2">
      <c r="A112" s="47" t="s">
        <v>130</v>
      </c>
      <c r="B112" s="3">
        <v>42</v>
      </c>
      <c r="C112" s="3">
        <v>34</v>
      </c>
      <c r="D112" s="3">
        <v>0</v>
      </c>
      <c r="E112" s="3">
        <v>35</v>
      </c>
      <c r="F112" s="3"/>
      <c r="G112" s="3">
        <v>6</v>
      </c>
      <c r="H112" s="3">
        <v>5</v>
      </c>
      <c r="I112" s="3">
        <v>5</v>
      </c>
      <c r="J112" s="3">
        <v>3660</v>
      </c>
      <c r="K112" s="3">
        <v>24.049281314168379</v>
      </c>
      <c r="L112" s="3">
        <v>8</v>
      </c>
      <c r="M112" s="3">
        <v>8</v>
      </c>
      <c r="N112" s="3"/>
      <c r="O112" s="3"/>
      <c r="P112" s="3">
        <v>3</v>
      </c>
      <c r="Q112" s="3">
        <v>6</v>
      </c>
      <c r="R112" s="3">
        <v>16</v>
      </c>
      <c r="S112" s="3"/>
      <c r="T112" s="3"/>
      <c r="U112" s="3"/>
      <c r="V112" s="3"/>
      <c r="W112" s="3"/>
      <c r="X112" s="3"/>
      <c r="Y112" s="3">
        <v>0</v>
      </c>
      <c r="Z112" s="3">
        <v>5</v>
      </c>
      <c r="AA112" s="3"/>
      <c r="AB112" s="3">
        <v>42</v>
      </c>
      <c r="AC112" s="3">
        <v>27284</v>
      </c>
      <c r="AD112" s="3">
        <v>21.342720250317786</v>
      </c>
      <c r="AE112" s="3">
        <v>18</v>
      </c>
      <c r="AF112" s="3">
        <v>8</v>
      </c>
      <c r="AG112" s="3">
        <v>2123</v>
      </c>
      <c r="AH112" s="3">
        <v>8.7186858316221763</v>
      </c>
      <c r="AI112" s="3">
        <v>0</v>
      </c>
      <c r="AJ112" s="3">
        <v>0</v>
      </c>
      <c r="AK112" s="3">
        <v>0</v>
      </c>
      <c r="AL112" s="3">
        <v>5</v>
      </c>
      <c r="AM112" s="3">
        <v>3085</v>
      </c>
      <c r="AN112" s="3">
        <v>20.271047227926079</v>
      </c>
      <c r="AO112" s="3">
        <v>3</v>
      </c>
      <c r="AP112" s="3">
        <v>1389</v>
      </c>
      <c r="AQ112" s="3">
        <v>15.211498973305956</v>
      </c>
      <c r="AR112" s="3"/>
      <c r="AS112" s="3">
        <v>1</v>
      </c>
      <c r="AT112" s="48">
        <v>43191</v>
      </c>
      <c r="AU112" s="48">
        <v>43555</v>
      </c>
      <c r="AV112" s="48" t="s">
        <v>247</v>
      </c>
      <c r="AW112" s="3"/>
      <c r="AX112" s="3"/>
      <c r="AY112" s="3"/>
      <c r="AZ112" s="3"/>
    </row>
    <row r="113" spans="1:52" x14ac:dyDescent="0.2">
      <c r="A113" s="47" t="s">
        <v>131</v>
      </c>
      <c r="B113" s="3">
        <v>155</v>
      </c>
      <c r="C113" s="3">
        <v>119</v>
      </c>
      <c r="D113" s="3">
        <v>0</v>
      </c>
      <c r="E113" s="3">
        <v>118</v>
      </c>
      <c r="F113" s="3">
        <v>3</v>
      </c>
      <c r="G113" s="3">
        <v>25</v>
      </c>
      <c r="H113" s="3">
        <v>30</v>
      </c>
      <c r="I113" s="3">
        <v>30</v>
      </c>
      <c r="J113" s="3">
        <v>15911</v>
      </c>
      <c r="K113" s="3">
        <v>17.424777549623546</v>
      </c>
      <c r="L113" s="3">
        <v>67</v>
      </c>
      <c r="M113" s="3">
        <v>18</v>
      </c>
      <c r="N113" s="3">
        <v>25</v>
      </c>
      <c r="O113" s="3">
        <v>2</v>
      </c>
      <c r="P113" s="3">
        <v>26</v>
      </c>
      <c r="Q113" s="3">
        <v>20</v>
      </c>
      <c r="R113" s="3">
        <v>86</v>
      </c>
      <c r="S113" s="3">
        <v>654</v>
      </c>
      <c r="T113" s="3">
        <v>182</v>
      </c>
      <c r="U113" s="3"/>
      <c r="V113" s="3"/>
      <c r="W113" s="3"/>
      <c r="X113" s="3">
        <v>1</v>
      </c>
      <c r="Y113" s="3">
        <v>0</v>
      </c>
      <c r="Z113" s="3">
        <v>14</v>
      </c>
      <c r="AA113" s="3"/>
      <c r="AB113" s="3">
        <v>153</v>
      </c>
      <c r="AC113" s="3">
        <v>91027</v>
      </c>
      <c r="AD113" s="3">
        <v>19.546536752962648</v>
      </c>
      <c r="AE113" s="3">
        <v>87</v>
      </c>
      <c r="AF113" s="3">
        <v>18</v>
      </c>
      <c r="AG113" s="3">
        <v>9321</v>
      </c>
      <c r="AH113" s="3">
        <v>17.013004791238878</v>
      </c>
      <c r="AI113" s="3">
        <v>25</v>
      </c>
      <c r="AJ113" s="3">
        <v>18633</v>
      </c>
      <c r="AK113" s="3">
        <v>24.486899383983573</v>
      </c>
      <c r="AL113" s="3">
        <v>14</v>
      </c>
      <c r="AM113" s="3">
        <v>8992</v>
      </c>
      <c r="AN113" s="3">
        <v>21.101789381050164</v>
      </c>
      <c r="AO113" s="3">
        <v>26</v>
      </c>
      <c r="AP113" s="3">
        <v>20228</v>
      </c>
      <c r="AQ113" s="3">
        <v>25.560574948665298</v>
      </c>
      <c r="AR113" s="3"/>
      <c r="AS113" s="3">
        <v>2</v>
      </c>
      <c r="AT113" s="48">
        <v>43191</v>
      </c>
      <c r="AU113" s="48">
        <v>43555</v>
      </c>
      <c r="AV113" s="48" t="s">
        <v>246</v>
      </c>
      <c r="AW113" s="3"/>
      <c r="AX113" s="3"/>
      <c r="AY113" s="3"/>
      <c r="AZ113" s="3"/>
    </row>
    <row r="114" spans="1:52" x14ac:dyDescent="0.2">
      <c r="A114" s="47" t="s">
        <v>132</v>
      </c>
      <c r="B114" s="3">
        <v>50</v>
      </c>
      <c r="C114" s="3">
        <v>38</v>
      </c>
      <c r="D114" s="3">
        <v>0</v>
      </c>
      <c r="E114" s="3">
        <v>40</v>
      </c>
      <c r="F114" s="3"/>
      <c r="G114" s="3">
        <v>5</v>
      </c>
      <c r="H114" s="3">
        <v>8</v>
      </c>
      <c r="I114" s="3">
        <v>8</v>
      </c>
      <c r="J114" s="3">
        <v>3248</v>
      </c>
      <c r="K114" s="3">
        <v>13.338809034907598</v>
      </c>
      <c r="L114" s="3">
        <v>28</v>
      </c>
      <c r="M114" s="3">
        <v>11</v>
      </c>
      <c r="N114" s="3">
        <v>4</v>
      </c>
      <c r="O114" s="3"/>
      <c r="P114" s="3">
        <v>5</v>
      </c>
      <c r="Q114" s="3">
        <v>9</v>
      </c>
      <c r="R114" s="3">
        <v>29</v>
      </c>
      <c r="S114" s="3"/>
      <c r="T114" s="3"/>
      <c r="U114" s="3"/>
      <c r="V114" s="3"/>
      <c r="W114" s="3"/>
      <c r="X114" s="3"/>
      <c r="Y114" s="3">
        <v>0</v>
      </c>
      <c r="Z114" s="3">
        <v>9</v>
      </c>
      <c r="AA114" s="3"/>
      <c r="AB114" s="3">
        <v>50</v>
      </c>
      <c r="AC114" s="3">
        <v>31396</v>
      </c>
      <c r="AD114" s="3">
        <v>20.629815195071867</v>
      </c>
      <c r="AE114" s="3">
        <v>30</v>
      </c>
      <c r="AF114" s="3">
        <v>11</v>
      </c>
      <c r="AG114" s="3">
        <v>3513</v>
      </c>
      <c r="AH114" s="3">
        <v>10.492439798394624</v>
      </c>
      <c r="AI114" s="3">
        <v>4</v>
      </c>
      <c r="AJ114" s="3">
        <v>3399</v>
      </c>
      <c r="AK114" s="3">
        <v>27.917864476386036</v>
      </c>
      <c r="AL114" s="3">
        <v>9</v>
      </c>
      <c r="AM114" s="3">
        <v>1598</v>
      </c>
      <c r="AN114" s="3">
        <v>5.8334474104494634</v>
      </c>
      <c r="AO114" s="3">
        <v>5</v>
      </c>
      <c r="AP114" s="3">
        <v>3033</v>
      </c>
      <c r="AQ114" s="3">
        <v>19.929363449691994</v>
      </c>
      <c r="AR114" s="3"/>
      <c r="AS114" s="3"/>
      <c r="AT114" s="48">
        <v>43191</v>
      </c>
      <c r="AU114" s="48">
        <v>43555</v>
      </c>
      <c r="AV114" s="48" t="s">
        <v>249</v>
      </c>
      <c r="AW114" s="3"/>
      <c r="AX114" s="3"/>
      <c r="AY114" s="3"/>
      <c r="AZ114" s="3"/>
    </row>
    <row r="115" spans="1:52" x14ac:dyDescent="0.2">
      <c r="A115" s="47" t="s">
        <v>133</v>
      </c>
      <c r="B115" s="3"/>
      <c r="C115" s="3">
        <v>0</v>
      </c>
      <c r="D115" s="3">
        <v>0</v>
      </c>
      <c r="E115" s="3"/>
      <c r="F115" s="3"/>
      <c r="G115" s="3">
        <v>0</v>
      </c>
      <c r="H115" s="3">
        <v>0</v>
      </c>
      <c r="I115" s="3"/>
      <c r="J115" s="3"/>
      <c r="K115" s="3"/>
      <c r="L115" s="3"/>
      <c r="M115" s="3"/>
      <c r="N115" s="3"/>
      <c r="O115" s="3"/>
      <c r="P115" s="3"/>
      <c r="Q115" s="3">
        <v>0</v>
      </c>
      <c r="R115" s="3"/>
      <c r="S115" s="3"/>
      <c r="T115" s="3"/>
      <c r="U115" s="3"/>
      <c r="V115" s="3"/>
      <c r="W115" s="3"/>
      <c r="X115" s="3"/>
      <c r="Y115" s="3">
        <v>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48">
        <v>43191</v>
      </c>
      <c r="AU115" s="48">
        <v>43555</v>
      </c>
      <c r="AV115" s="48" t="s">
        <v>247</v>
      </c>
      <c r="AW115" s="3"/>
      <c r="AX115" s="3"/>
      <c r="AY115" s="3"/>
      <c r="AZ115" s="3"/>
    </row>
    <row r="116" spans="1:52" x14ac:dyDescent="0.2">
      <c r="A116" s="47" t="s">
        <v>134</v>
      </c>
      <c r="B116" s="3">
        <v>50</v>
      </c>
      <c r="C116" s="3">
        <v>46</v>
      </c>
      <c r="D116" s="3">
        <v>0</v>
      </c>
      <c r="E116" s="3">
        <v>44</v>
      </c>
      <c r="F116" s="3">
        <v>1</v>
      </c>
      <c r="G116" s="3">
        <v>1</v>
      </c>
      <c r="H116" s="3">
        <v>4</v>
      </c>
      <c r="I116" s="3">
        <v>4</v>
      </c>
      <c r="J116" s="3">
        <v>170</v>
      </c>
      <c r="K116" s="3">
        <v>1.3963039014373717</v>
      </c>
      <c r="L116" s="3">
        <v>32</v>
      </c>
      <c r="M116" s="3">
        <v>4</v>
      </c>
      <c r="N116" s="3">
        <v>11</v>
      </c>
      <c r="O116" s="3"/>
      <c r="P116" s="3">
        <v>4</v>
      </c>
      <c r="Q116" s="3">
        <v>1</v>
      </c>
      <c r="R116" s="3">
        <v>30</v>
      </c>
      <c r="S116" s="3"/>
      <c r="T116" s="3"/>
      <c r="U116" s="3"/>
      <c r="V116" s="3"/>
      <c r="W116" s="3"/>
      <c r="X116" s="3">
        <v>1</v>
      </c>
      <c r="Y116" s="3">
        <v>0</v>
      </c>
      <c r="Z116" s="3">
        <v>10</v>
      </c>
      <c r="AA116" s="3"/>
      <c r="AB116" s="3">
        <v>50</v>
      </c>
      <c r="AC116" s="3">
        <v>16971</v>
      </c>
      <c r="AD116" s="3">
        <v>11.151375770020534</v>
      </c>
      <c r="AE116" s="3">
        <v>31</v>
      </c>
      <c r="AF116" s="3">
        <v>4</v>
      </c>
      <c r="AG116" s="3">
        <v>1808</v>
      </c>
      <c r="AH116" s="3">
        <v>14.850102669404517</v>
      </c>
      <c r="AI116" s="3">
        <v>11</v>
      </c>
      <c r="AJ116" s="3">
        <v>8145</v>
      </c>
      <c r="AK116" s="3">
        <v>24.327048721299235</v>
      </c>
      <c r="AL116" s="3">
        <v>10</v>
      </c>
      <c r="AM116" s="3">
        <v>833</v>
      </c>
      <c r="AN116" s="3">
        <v>2.7367556468172483</v>
      </c>
      <c r="AO116" s="3">
        <v>4</v>
      </c>
      <c r="AP116" s="3">
        <v>5980</v>
      </c>
      <c r="AQ116" s="3">
        <v>49.117043121149898</v>
      </c>
      <c r="AR116" s="3"/>
      <c r="AS116" s="3"/>
      <c r="AT116" s="48">
        <v>43191</v>
      </c>
      <c r="AU116" s="48">
        <v>43555</v>
      </c>
      <c r="AV116" s="48" t="s">
        <v>249</v>
      </c>
      <c r="AW116" s="3"/>
      <c r="AX116" s="3"/>
      <c r="AY116" s="3"/>
      <c r="AZ116" s="3"/>
    </row>
    <row r="117" spans="1:52" x14ac:dyDescent="0.2">
      <c r="A117" s="47" t="s">
        <v>135</v>
      </c>
      <c r="B117" s="3">
        <v>3</v>
      </c>
      <c r="C117" s="3">
        <v>3</v>
      </c>
      <c r="D117" s="3">
        <v>0</v>
      </c>
      <c r="E117" s="3">
        <v>1</v>
      </c>
      <c r="F117" s="3">
        <v>1</v>
      </c>
      <c r="G117" s="3">
        <v>0</v>
      </c>
      <c r="H117" s="3">
        <v>1</v>
      </c>
      <c r="I117" s="3">
        <v>1</v>
      </c>
      <c r="J117" s="3">
        <v>2371</v>
      </c>
      <c r="K117" s="3">
        <v>77.897330595482543</v>
      </c>
      <c r="L117" s="3"/>
      <c r="M117" s="3">
        <v>8</v>
      </c>
      <c r="N117" s="3"/>
      <c r="O117" s="3"/>
      <c r="P117" s="3">
        <v>1</v>
      </c>
      <c r="Q117" s="3">
        <v>1</v>
      </c>
      <c r="R117" s="3">
        <v>11</v>
      </c>
      <c r="S117" s="3"/>
      <c r="T117" s="3"/>
      <c r="U117" s="3"/>
      <c r="V117" s="3"/>
      <c r="W117" s="3"/>
      <c r="X117" s="3"/>
      <c r="Y117" s="3">
        <v>0</v>
      </c>
      <c r="Z117" s="3">
        <v>2</v>
      </c>
      <c r="AA117" s="3"/>
      <c r="AB117" s="3">
        <v>3</v>
      </c>
      <c r="AC117" s="3">
        <v>3203</v>
      </c>
      <c r="AD117" s="3">
        <v>35.077344284736483</v>
      </c>
      <c r="AE117" s="3">
        <v>11</v>
      </c>
      <c r="AF117" s="3">
        <v>8</v>
      </c>
      <c r="AG117" s="3">
        <v>2445</v>
      </c>
      <c r="AH117" s="3">
        <v>10.041067761806982</v>
      </c>
      <c r="AI117" s="3">
        <v>0</v>
      </c>
      <c r="AJ117" s="3">
        <v>0</v>
      </c>
      <c r="AK117" s="3">
        <v>0</v>
      </c>
      <c r="AL117" s="3">
        <v>2</v>
      </c>
      <c r="AM117" s="3">
        <v>112</v>
      </c>
      <c r="AN117" s="3">
        <v>1.839835728952772</v>
      </c>
      <c r="AO117" s="3">
        <v>1</v>
      </c>
      <c r="AP117" s="3">
        <v>1632</v>
      </c>
      <c r="AQ117" s="3">
        <v>53.618069815195071</v>
      </c>
      <c r="AR117" s="3"/>
      <c r="AS117" s="3"/>
      <c r="AT117" s="48">
        <v>43191</v>
      </c>
      <c r="AU117" s="48">
        <v>43555</v>
      </c>
      <c r="AV117" s="48" t="s">
        <v>246</v>
      </c>
      <c r="AW117" s="3"/>
      <c r="AX117" s="3"/>
      <c r="AY117" s="3"/>
      <c r="AZ117" s="3"/>
    </row>
    <row r="118" spans="1:52" x14ac:dyDescent="0.2">
      <c r="A118" s="47" t="s">
        <v>136</v>
      </c>
      <c r="B118" s="3">
        <v>32</v>
      </c>
      <c r="C118" s="3">
        <v>25</v>
      </c>
      <c r="D118" s="3">
        <v>1</v>
      </c>
      <c r="E118" s="3">
        <v>24</v>
      </c>
      <c r="F118" s="3">
        <v>2</v>
      </c>
      <c r="G118" s="3">
        <v>5</v>
      </c>
      <c r="H118" s="3">
        <v>3</v>
      </c>
      <c r="I118" s="3">
        <v>3</v>
      </c>
      <c r="J118" s="3">
        <v>2259</v>
      </c>
      <c r="K118" s="3">
        <v>24.739219712525667</v>
      </c>
      <c r="L118" s="3">
        <v>14</v>
      </c>
      <c r="M118" s="3">
        <v>10</v>
      </c>
      <c r="N118" s="3">
        <v>1</v>
      </c>
      <c r="O118" s="3"/>
      <c r="P118" s="3">
        <v>4</v>
      </c>
      <c r="Q118" s="3">
        <v>7</v>
      </c>
      <c r="R118" s="3">
        <v>20</v>
      </c>
      <c r="S118" s="3"/>
      <c r="T118" s="3"/>
      <c r="U118" s="3"/>
      <c r="V118" s="3"/>
      <c r="W118" s="3"/>
      <c r="X118" s="3"/>
      <c r="Y118" s="3">
        <v>0</v>
      </c>
      <c r="Z118" s="3">
        <v>5</v>
      </c>
      <c r="AA118" s="3"/>
      <c r="AB118" s="3">
        <v>32</v>
      </c>
      <c r="AC118" s="3">
        <v>19776</v>
      </c>
      <c r="AD118" s="3">
        <v>20.303901437371664</v>
      </c>
      <c r="AE118" s="3">
        <v>20</v>
      </c>
      <c r="AF118" s="3">
        <v>10</v>
      </c>
      <c r="AG118" s="3">
        <v>4135</v>
      </c>
      <c r="AH118" s="3">
        <v>13.585215605749486</v>
      </c>
      <c r="AI118" s="3">
        <v>1</v>
      </c>
      <c r="AJ118" s="3">
        <v>1693</v>
      </c>
      <c r="AK118" s="3">
        <v>55.622176591375769</v>
      </c>
      <c r="AL118" s="3">
        <v>5</v>
      </c>
      <c r="AM118" s="3">
        <v>1102</v>
      </c>
      <c r="AN118" s="3">
        <v>7.2410677618069821</v>
      </c>
      <c r="AO118" s="3">
        <v>4</v>
      </c>
      <c r="AP118" s="3">
        <v>5330</v>
      </c>
      <c r="AQ118" s="3">
        <v>43.7782340862423</v>
      </c>
      <c r="AR118" s="3"/>
      <c r="AS118" s="3"/>
      <c r="AT118" s="48">
        <v>43191</v>
      </c>
      <c r="AU118" s="48">
        <v>43555</v>
      </c>
      <c r="AV118" s="48" t="s">
        <v>249</v>
      </c>
      <c r="AW118" s="3"/>
      <c r="AX118" s="3"/>
      <c r="AY118" s="3"/>
      <c r="AZ118" s="3"/>
    </row>
    <row r="119" spans="1:52" x14ac:dyDescent="0.2">
      <c r="A119" s="47" t="s">
        <v>137</v>
      </c>
      <c r="B119" s="3">
        <v>1</v>
      </c>
      <c r="C119" s="3">
        <v>0</v>
      </c>
      <c r="D119" s="3">
        <v>0</v>
      </c>
      <c r="E119" s="3">
        <v>1</v>
      </c>
      <c r="F119" s="3"/>
      <c r="G119" s="3">
        <v>1</v>
      </c>
      <c r="H119" s="3">
        <v>0</v>
      </c>
      <c r="I119" s="3"/>
      <c r="J119" s="3"/>
      <c r="K119" s="3"/>
      <c r="L119" s="3"/>
      <c r="M119" s="3">
        <v>2</v>
      </c>
      <c r="N119" s="3"/>
      <c r="O119" s="3"/>
      <c r="P119" s="3">
        <v>1</v>
      </c>
      <c r="Q119" s="3">
        <v>0</v>
      </c>
      <c r="R119" s="3">
        <v>3</v>
      </c>
      <c r="S119" s="3"/>
      <c r="T119" s="3"/>
      <c r="U119" s="3"/>
      <c r="V119" s="3"/>
      <c r="W119" s="3"/>
      <c r="X119" s="3"/>
      <c r="Y119" s="3">
        <v>0</v>
      </c>
      <c r="Z119" s="3"/>
      <c r="AA119" s="3"/>
      <c r="AB119" s="3">
        <v>1</v>
      </c>
      <c r="AC119" s="3">
        <v>304</v>
      </c>
      <c r="AD119" s="3">
        <v>9.9876796714579061</v>
      </c>
      <c r="AE119" s="3">
        <v>3</v>
      </c>
      <c r="AF119" s="3">
        <v>2</v>
      </c>
      <c r="AG119" s="3">
        <v>556</v>
      </c>
      <c r="AH119" s="3">
        <v>9.1334702258726903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1</v>
      </c>
      <c r="AP119" s="3">
        <v>722</v>
      </c>
      <c r="AQ119" s="3">
        <v>23.720739219712527</v>
      </c>
      <c r="AR119" s="3"/>
      <c r="AS119" s="3"/>
      <c r="AT119" s="48">
        <v>43191</v>
      </c>
      <c r="AU119" s="48">
        <v>43555</v>
      </c>
      <c r="AV119" s="48" t="s">
        <v>250</v>
      </c>
      <c r="AW119" s="3"/>
      <c r="AX119" s="3"/>
      <c r="AY119" s="3"/>
      <c r="AZ119" s="3"/>
    </row>
    <row r="120" spans="1:52" x14ac:dyDescent="0.2">
      <c r="A120" s="47" t="s">
        <v>138</v>
      </c>
      <c r="B120" s="3">
        <v>134</v>
      </c>
      <c r="C120" s="3">
        <v>106</v>
      </c>
      <c r="D120" s="3">
        <v>0</v>
      </c>
      <c r="E120" s="3">
        <v>110</v>
      </c>
      <c r="F120" s="3">
        <v>3</v>
      </c>
      <c r="G120" s="3">
        <v>23</v>
      </c>
      <c r="H120" s="3">
        <v>14</v>
      </c>
      <c r="I120" s="3">
        <v>14</v>
      </c>
      <c r="J120" s="3">
        <v>11180</v>
      </c>
      <c r="K120" s="3">
        <v>26.236432971545906</v>
      </c>
      <c r="L120" s="3">
        <v>22</v>
      </c>
      <c r="M120" s="3">
        <v>31</v>
      </c>
      <c r="N120" s="3">
        <v>22</v>
      </c>
      <c r="O120" s="3"/>
      <c r="P120" s="3">
        <v>14</v>
      </c>
      <c r="Q120" s="3">
        <v>16</v>
      </c>
      <c r="R120" s="3">
        <v>87</v>
      </c>
      <c r="S120" s="3"/>
      <c r="T120" s="3">
        <v>782</v>
      </c>
      <c r="U120" s="3">
        <v>1229</v>
      </c>
      <c r="V120" s="3"/>
      <c r="W120" s="3">
        <v>2765</v>
      </c>
      <c r="X120" s="3"/>
      <c r="Y120" s="3">
        <v>0</v>
      </c>
      <c r="Z120" s="3">
        <v>20</v>
      </c>
      <c r="AA120" s="3"/>
      <c r="AB120" s="3">
        <v>128</v>
      </c>
      <c r="AC120" s="3">
        <v>79036</v>
      </c>
      <c r="AD120" s="3">
        <v>20.286447638603697</v>
      </c>
      <c r="AE120" s="3">
        <v>90</v>
      </c>
      <c r="AF120" s="3">
        <v>31</v>
      </c>
      <c r="AG120" s="3">
        <v>7419</v>
      </c>
      <c r="AH120" s="3">
        <v>7.8627541895740869</v>
      </c>
      <c r="AI120" s="3">
        <v>22</v>
      </c>
      <c r="AJ120" s="3">
        <v>16185</v>
      </c>
      <c r="AK120" s="3">
        <v>24.170244539854394</v>
      </c>
      <c r="AL120" s="3">
        <v>20</v>
      </c>
      <c r="AM120" s="3">
        <v>4738</v>
      </c>
      <c r="AN120" s="3">
        <v>7.7831622176591377</v>
      </c>
      <c r="AO120" s="3">
        <v>14</v>
      </c>
      <c r="AP120" s="3">
        <v>19237</v>
      </c>
      <c r="AQ120" s="3">
        <v>45.144030507480203</v>
      </c>
      <c r="AR120" s="3">
        <v>1</v>
      </c>
      <c r="AS120" s="3"/>
      <c r="AT120" s="48">
        <v>43191</v>
      </c>
      <c r="AU120" s="48">
        <v>43555</v>
      </c>
      <c r="AV120" s="48" t="s">
        <v>246</v>
      </c>
      <c r="AW120" s="3"/>
      <c r="AX120" s="3"/>
      <c r="AY120" s="3"/>
      <c r="AZ120" s="3"/>
    </row>
    <row r="121" spans="1:52" x14ac:dyDescent="0.2">
      <c r="A121" s="47" t="s">
        <v>139</v>
      </c>
      <c r="B121" s="3">
        <v>53</v>
      </c>
      <c r="C121" s="3">
        <v>44</v>
      </c>
      <c r="D121" s="3">
        <v>0</v>
      </c>
      <c r="E121" s="3">
        <v>42</v>
      </c>
      <c r="F121" s="3">
        <v>2</v>
      </c>
      <c r="G121" s="3">
        <v>8</v>
      </c>
      <c r="H121" s="3">
        <v>4</v>
      </c>
      <c r="I121" s="3">
        <v>4</v>
      </c>
      <c r="J121" s="3">
        <v>2170</v>
      </c>
      <c r="K121" s="3">
        <v>17.82340862422998</v>
      </c>
      <c r="L121" s="3">
        <v>27</v>
      </c>
      <c r="M121" s="3">
        <v>17</v>
      </c>
      <c r="N121" s="3">
        <v>10</v>
      </c>
      <c r="O121" s="3"/>
      <c r="P121" s="3">
        <v>4</v>
      </c>
      <c r="Q121" s="3">
        <v>3</v>
      </c>
      <c r="R121" s="3">
        <v>37</v>
      </c>
      <c r="S121" s="3">
        <v>472</v>
      </c>
      <c r="T121" s="3"/>
      <c r="U121" s="3"/>
      <c r="V121" s="3"/>
      <c r="W121" s="3">
        <v>550</v>
      </c>
      <c r="X121" s="3"/>
      <c r="Y121" s="3">
        <v>0</v>
      </c>
      <c r="Z121" s="3">
        <v>6</v>
      </c>
      <c r="AA121" s="3"/>
      <c r="AB121" s="3">
        <v>51</v>
      </c>
      <c r="AC121" s="3">
        <v>19232</v>
      </c>
      <c r="AD121" s="3">
        <v>12.389257961911666</v>
      </c>
      <c r="AE121" s="3">
        <v>37</v>
      </c>
      <c r="AF121" s="3">
        <v>17</v>
      </c>
      <c r="AG121" s="3">
        <v>4691</v>
      </c>
      <c r="AH121" s="3">
        <v>9.0658292064258976</v>
      </c>
      <c r="AI121" s="3">
        <v>10</v>
      </c>
      <c r="AJ121" s="3">
        <v>8391</v>
      </c>
      <c r="AK121" s="3">
        <v>27.567967145790554</v>
      </c>
      <c r="AL121" s="3">
        <v>6</v>
      </c>
      <c r="AM121" s="3">
        <v>1336</v>
      </c>
      <c r="AN121" s="3">
        <v>7.3155373032169742</v>
      </c>
      <c r="AO121" s="3">
        <v>4</v>
      </c>
      <c r="AP121" s="3">
        <v>3555</v>
      </c>
      <c r="AQ121" s="3">
        <v>29.199178644763862</v>
      </c>
      <c r="AR121" s="3"/>
      <c r="AS121" s="3">
        <v>5</v>
      </c>
      <c r="AT121" s="48">
        <v>43191</v>
      </c>
      <c r="AU121" s="48">
        <v>43555</v>
      </c>
      <c r="AV121" s="48" t="s">
        <v>246</v>
      </c>
      <c r="AW121" s="3"/>
      <c r="AX121" s="3"/>
      <c r="AY121" s="3"/>
      <c r="AZ121" s="3"/>
    </row>
    <row r="122" spans="1:52" x14ac:dyDescent="0.2">
      <c r="A122" s="47" t="s">
        <v>140</v>
      </c>
      <c r="B122" s="3">
        <v>162</v>
      </c>
      <c r="C122" s="3">
        <v>136</v>
      </c>
      <c r="D122" s="3">
        <v>2</v>
      </c>
      <c r="E122" s="3">
        <v>116</v>
      </c>
      <c r="F122" s="3">
        <v>14</v>
      </c>
      <c r="G122" s="3">
        <v>13</v>
      </c>
      <c r="H122" s="3">
        <v>23</v>
      </c>
      <c r="I122" s="3">
        <v>23</v>
      </c>
      <c r="J122" s="3">
        <v>20260</v>
      </c>
      <c r="K122" s="3">
        <v>28.940273189893759</v>
      </c>
      <c r="L122" s="3">
        <v>57</v>
      </c>
      <c r="M122" s="3">
        <v>17</v>
      </c>
      <c r="N122" s="3">
        <v>30</v>
      </c>
      <c r="O122" s="3">
        <v>1</v>
      </c>
      <c r="P122" s="3">
        <v>16</v>
      </c>
      <c r="Q122" s="3">
        <v>16</v>
      </c>
      <c r="R122" s="3">
        <v>70</v>
      </c>
      <c r="S122" s="3">
        <v>909</v>
      </c>
      <c r="T122" s="3"/>
      <c r="U122" s="3">
        <v>1274</v>
      </c>
      <c r="V122" s="3"/>
      <c r="W122" s="3">
        <v>1483</v>
      </c>
      <c r="X122" s="3"/>
      <c r="Y122" s="3">
        <v>0</v>
      </c>
      <c r="Z122" s="3">
        <v>6</v>
      </c>
      <c r="AA122" s="3"/>
      <c r="AB122" s="3">
        <v>155</v>
      </c>
      <c r="AC122" s="3">
        <v>96883</v>
      </c>
      <c r="AD122" s="3">
        <v>20.535576604623433</v>
      </c>
      <c r="AE122" s="3">
        <v>70</v>
      </c>
      <c r="AF122" s="3">
        <v>17</v>
      </c>
      <c r="AG122" s="3">
        <v>8361</v>
      </c>
      <c r="AH122" s="3">
        <v>16.158473245561058</v>
      </c>
      <c r="AI122" s="3">
        <v>30</v>
      </c>
      <c r="AJ122" s="3">
        <v>33394</v>
      </c>
      <c r="AK122" s="3">
        <v>36.571115674195759</v>
      </c>
      <c r="AL122" s="3">
        <v>6</v>
      </c>
      <c r="AM122" s="3">
        <v>2444</v>
      </c>
      <c r="AN122" s="3">
        <v>13.382614647501711</v>
      </c>
      <c r="AO122" s="3">
        <v>16</v>
      </c>
      <c r="AP122" s="3">
        <v>8900</v>
      </c>
      <c r="AQ122" s="3">
        <v>18.275154004106778</v>
      </c>
      <c r="AR122" s="3">
        <v>1</v>
      </c>
      <c r="AS122" s="3">
        <v>5</v>
      </c>
      <c r="AT122" s="48">
        <v>43191</v>
      </c>
      <c r="AU122" s="48">
        <v>43555</v>
      </c>
      <c r="AV122" s="48" t="s">
        <v>247</v>
      </c>
      <c r="AW122" s="3"/>
      <c r="AX122" s="3"/>
      <c r="AY122" s="3"/>
      <c r="AZ122" s="3"/>
    </row>
    <row r="123" spans="1:52" x14ac:dyDescent="0.2">
      <c r="A123" s="47" t="s">
        <v>141</v>
      </c>
      <c r="B123" s="3">
        <v>18</v>
      </c>
      <c r="C123" s="3">
        <v>13</v>
      </c>
      <c r="D123" s="3">
        <v>0</v>
      </c>
      <c r="E123" s="3">
        <v>12</v>
      </c>
      <c r="F123" s="3">
        <v>1</v>
      </c>
      <c r="G123" s="3">
        <v>5</v>
      </c>
      <c r="H123" s="3">
        <v>4</v>
      </c>
      <c r="I123" s="3">
        <v>4</v>
      </c>
      <c r="J123" s="3">
        <v>1179</v>
      </c>
      <c r="K123" s="3">
        <v>9.6837782340862422</v>
      </c>
      <c r="L123" s="3">
        <v>8</v>
      </c>
      <c r="M123" s="3">
        <v>3</v>
      </c>
      <c r="N123" s="3"/>
      <c r="O123" s="3">
        <v>2</v>
      </c>
      <c r="P123" s="3">
        <v>3</v>
      </c>
      <c r="Q123" s="3">
        <v>0</v>
      </c>
      <c r="R123" s="3">
        <v>15</v>
      </c>
      <c r="S123" s="3"/>
      <c r="T123" s="3"/>
      <c r="U123" s="3"/>
      <c r="V123" s="3"/>
      <c r="W123" s="3"/>
      <c r="X123" s="3"/>
      <c r="Y123" s="3">
        <v>0</v>
      </c>
      <c r="Z123" s="3">
        <v>7</v>
      </c>
      <c r="AA123" s="3"/>
      <c r="AB123" s="3">
        <v>18</v>
      </c>
      <c r="AC123" s="3">
        <v>6887</v>
      </c>
      <c r="AD123" s="3">
        <v>12.57038558065252</v>
      </c>
      <c r="AE123" s="3">
        <v>15</v>
      </c>
      <c r="AF123" s="3">
        <v>3</v>
      </c>
      <c r="AG123" s="3">
        <v>877</v>
      </c>
      <c r="AH123" s="3">
        <v>9.6043805612594113</v>
      </c>
      <c r="AI123" s="3">
        <v>0</v>
      </c>
      <c r="AJ123" s="3">
        <v>0</v>
      </c>
      <c r="AK123" s="3">
        <v>0</v>
      </c>
      <c r="AL123" s="3">
        <v>7</v>
      </c>
      <c r="AM123" s="3">
        <v>1086</v>
      </c>
      <c r="AN123" s="3">
        <v>5.0970959225579344</v>
      </c>
      <c r="AO123" s="3">
        <v>3</v>
      </c>
      <c r="AP123" s="3">
        <v>3335</v>
      </c>
      <c r="AQ123" s="3">
        <v>36.522929500342237</v>
      </c>
      <c r="AR123" s="3"/>
      <c r="AS123" s="3"/>
      <c r="AT123" s="48">
        <v>43191</v>
      </c>
      <c r="AU123" s="48">
        <v>43555</v>
      </c>
      <c r="AV123" s="48" t="s">
        <v>250</v>
      </c>
      <c r="AW123" s="3"/>
      <c r="AX123" s="3"/>
      <c r="AY123" s="3"/>
      <c r="AZ123" s="3"/>
    </row>
    <row r="124" spans="1:52" x14ac:dyDescent="0.2">
      <c r="A124" s="47" t="s">
        <v>142</v>
      </c>
      <c r="B124" s="3">
        <v>1</v>
      </c>
      <c r="C124" s="3">
        <v>0</v>
      </c>
      <c r="D124" s="3">
        <v>0</v>
      </c>
      <c r="E124" s="3"/>
      <c r="F124" s="3"/>
      <c r="G124" s="3">
        <v>1</v>
      </c>
      <c r="H124" s="3">
        <v>1</v>
      </c>
      <c r="I124" s="3">
        <v>1</v>
      </c>
      <c r="J124" s="3">
        <v>290</v>
      </c>
      <c r="K124" s="3">
        <v>9.5277207392197134</v>
      </c>
      <c r="L124" s="3">
        <v>1</v>
      </c>
      <c r="M124" s="3"/>
      <c r="N124" s="3"/>
      <c r="O124" s="3"/>
      <c r="P124" s="3"/>
      <c r="Q124" s="3">
        <v>0</v>
      </c>
      <c r="R124" s="3"/>
      <c r="S124" s="3"/>
      <c r="T124" s="3"/>
      <c r="U124" s="3"/>
      <c r="V124" s="3"/>
      <c r="W124" s="3"/>
      <c r="X124" s="3"/>
      <c r="Y124" s="3">
        <v>0</v>
      </c>
      <c r="Z124" s="3"/>
      <c r="AA124" s="3"/>
      <c r="AB124" s="3">
        <v>1</v>
      </c>
      <c r="AC124" s="3">
        <v>290</v>
      </c>
      <c r="AD124" s="3">
        <v>9.5277207392197134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/>
      <c r="AS124" s="3"/>
      <c r="AT124" s="48">
        <v>43191</v>
      </c>
      <c r="AU124" s="48">
        <v>43555</v>
      </c>
      <c r="AV124" s="48" t="s">
        <v>250</v>
      </c>
      <c r="AW124" s="3"/>
      <c r="AX124" s="3"/>
      <c r="AY124" s="3"/>
      <c r="AZ124" s="3"/>
    </row>
    <row r="125" spans="1:52" x14ac:dyDescent="0.2">
      <c r="A125" s="47" t="s">
        <v>143</v>
      </c>
      <c r="B125" s="3">
        <v>7</v>
      </c>
      <c r="C125" s="3">
        <v>7</v>
      </c>
      <c r="D125" s="3">
        <v>0</v>
      </c>
      <c r="E125" s="3">
        <v>6</v>
      </c>
      <c r="F125" s="3"/>
      <c r="G125" s="3">
        <v>0</v>
      </c>
      <c r="H125" s="3">
        <v>1</v>
      </c>
      <c r="I125" s="3">
        <v>1</v>
      </c>
      <c r="J125" s="3">
        <v>205</v>
      </c>
      <c r="K125" s="3">
        <v>6.7351129363449695</v>
      </c>
      <c r="L125" s="3"/>
      <c r="M125" s="3"/>
      <c r="N125" s="3"/>
      <c r="O125" s="3"/>
      <c r="P125" s="3"/>
      <c r="Q125" s="3">
        <v>0</v>
      </c>
      <c r="R125" s="3">
        <v>1</v>
      </c>
      <c r="S125" s="3"/>
      <c r="T125" s="3"/>
      <c r="U125" s="3"/>
      <c r="V125" s="3"/>
      <c r="W125" s="3"/>
      <c r="X125" s="3"/>
      <c r="Y125" s="3">
        <v>0</v>
      </c>
      <c r="Z125" s="3">
        <v>1</v>
      </c>
      <c r="AA125" s="3"/>
      <c r="AB125" s="3">
        <v>7</v>
      </c>
      <c r="AC125" s="3">
        <v>1974</v>
      </c>
      <c r="AD125" s="3">
        <v>9.2648870636550313</v>
      </c>
      <c r="AE125" s="3">
        <v>1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1</v>
      </c>
      <c r="AM125" s="3">
        <v>23</v>
      </c>
      <c r="AN125" s="3">
        <v>0.75564681724845995</v>
      </c>
      <c r="AO125" s="3">
        <v>0</v>
      </c>
      <c r="AP125" s="3">
        <v>0</v>
      </c>
      <c r="AQ125" s="3">
        <v>0</v>
      </c>
      <c r="AR125" s="3"/>
      <c r="AS125" s="3"/>
      <c r="AT125" s="48">
        <v>43191</v>
      </c>
      <c r="AU125" s="48">
        <v>43555</v>
      </c>
      <c r="AV125" s="48" t="s">
        <v>250</v>
      </c>
      <c r="AW125" s="3"/>
      <c r="AX125" s="3"/>
      <c r="AY125" s="3"/>
      <c r="AZ125" s="3"/>
    </row>
    <row r="126" spans="1:52" x14ac:dyDescent="0.2">
      <c r="A126" s="47" t="s">
        <v>144</v>
      </c>
      <c r="B126" s="3">
        <v>86</v>
      </c>
      <c r="C126" s="3">
        <v>77</v>
      </c>
      <c r="D126" s="3">
        <v>0</v>
      </c>
      <c r="E126" s="3">
        <v>60</v>
      </c>
      <c r="F126" s="3">
        <v>14</v>
      </c>
      <c r="G126" s="3">
        <v>8</v>
      </c>
      <c r="H126" s="3">
        <v>6</v>
      </c>
      <c r="I126" s="3">
        <v>6</v>
      </c>
      <c r="J126" s="3">
        <v>4566</v>
      </c>
      <c r="K126" s="3">
        <v>25.002053388090349</v>
      </c>
      <c r="L126" s="3">
        <v>44</v>
      </c>
      <c r="M126" s="3">
        <v>16</v>
      </c>
      <c r="N126" s="3">
        <v>14</v>
      </c>
      <c r="O126" s="3"/>
      <c r="P126" s="3">
        <v>4</v>
      </c>
      <c r="Q126" s="3">
        <v>5</v>
      </c>
      <c r="R126" s="3">
        <v>35</v>
      </c>
      <c r="S126" s="3"/>
      <c r="T126" s="3"/>
      <c r="U126" s="3">
        <v>1529</v>
      </c>
      <c r="V126" s="3"/>
      <c r="W126" s="3"/>
      <c r="X126" s="3"/>
      <c r="Y126" s="3">
        <v>0</v>
      </c>
      <c r="Z126" s="3">
        <v>1</v>
      </c>
      <c r="AA126" s="3"/>
      <c r="AB126" s="3">
        <v>83</v>
      </c>
      <c r="AC126" s="3">
        <v>41201</v>
      </c>
      <c r="AD126" s="3">
        <v>16.308750402018752</v>
      </c>
      <c r="AE126" s="3">
        <v>35</v>
      </c>
      <c r="AF126" s="3">
        <v>16</v>
      </c>
      <c r="AG126" s="3">
        <v>6347</v>
      </c>
      <c r="AH126" s="3">
        <v>13.032854209445585</v>
      </c>
      <c r="AI126" s="3">
        <v>14</v>
      </c>
      <c r="AJ126" s="3">
        <v>9287</v>
      </c>
      <c r="AK126" s="3">
        <v>21.794074508653566</v>
      </c>
      <c r="AL126" s="3">
        <v>1</v>
      </c>
      <c r="AM126" s="3">
        <v>65</v>
      </c>
      <c r="AN126" s="3">
        <v>2.1355236139630391</v>
      </c>
      <c r="AO126" s="3">
        <v>4</v>
      </c>
      <c r="AP126" s="3">
        <v>1555</v>
      </c>
      <c r="AQ126" s="3">
        <v>12.772073921971252</v>
      </c>
      <c r="AR126" s="3">
        <v>3</v>
      </c>
      <c r="AS126" s="3">
        <v>2</v>
      </c>
      <c r="AT126" s="48">
        <v>43191</v>
      </c>
      <c r="AU126" s="48">
        <v>43555</v>
      </c>
      <c r="AV126" s="48" t="s">
        <v>249</v>
      </c>
      <c r="AW126" s="3"/>
      <c r="AX126" s="3"/>
      <c r="AY126" s="3"/>
      <c r="AZ126" s="3"/>
    </row>
    <row r="127" spans="1:52" x14ac:dyDescent="0.2">
      <c r="A127" s="47" t="s">
        <v>145</v>
      </c>
      <c r="B127" s="3">
        <v>183</v>
      </c>
      <c r="C127" s="3">
        <v>143</v>
      </c>
      <c r="D127" s="3">
        <v>0</v>
      </c>
      <c r="E127" s="3">
        <v>135</v>
      </c>
      <c r="F127" s="3">
        <v>6</v>
      </c>
      <c r="G127" s="3">
        <v>37</v>
      </c>
      <c r="H127" s="3">
        <v>25</v>
      </c>
      <c r="I127" s="3">
        <v>25</v>
      </c>
      <c r="J127" s="3">
        <v>33658</v>
      </c>
      <c r="K127" s="3">
        <v>44.232279260780288</v>
      </c>
      <c r="L127" s="3">
        <v>78</v>
      </c>
      <c r="M127" s="3">
        <v>39</v>
      </c>
      <c r="N127" s="3">
        <v>30</v>
      </c>
      <c r="O127" s="3">
        <v>1</v>
      </c>
      <c r="P127" s="3">
        <v>24</v>
      </c>
      <c r="Q127" s="3">
        <v>38</v>
      </c>
      <c r="R127" s="3">
        <v>120</v>
      </c>
      <c r="S127" s="3">
        <v>2852</v>
      </c>
      <c r="T127" s="3"/>
      <c r="U127" s="3">
        <v>4579</v>
      </c>
      <c r="V127" s="3"/>
      <c r="W127" s="3">
        <v>1416</v>
      </c>
      <c r="X127" s="3"/>
      <c r="Y127" s="3">
        <v>0</v>
      </c>
      <c r="Z127" s="3">
        <v>26</v>
      </c>
      <c r="AA127" s="3"/>
      <c r="AB127" s="3">
        <v>173</v>
      </c>
      <c r="AC127" s="3">
        <v>133270</v>
      </c>
      <c r="AD127" s="3">
        <v>25.309135796607755</v>
      </c>
      <c r="AE127" s="3">
        <v>122</v>
      </c>
      <c r="AF127" s="3">
        <v>39</v>
      </c>
      <c r="AG127" s="3">
        <v>16632</v>
      </c>
      <c r="AH127" s="3">
        <v>14.011056705101879</v>
      </c>
      <c r="AI127" s="3">
        <v>30</v>
      </c>
      <c r="AJ127" s="3">
        <v>29984</v>
      </c>
      <c r="AK127" s="3">
        <v>32.836687200547573</v>
      </c>
      <c r="AL127" s="3">
        <v>26</v>
      </c>
      <c r="AM127" s="3">
        <v>13206</v>
      </c>
      <c r="AN127" s="3">
        <v>16.687411151476859</v>
      </c>
      <c r="AO127" s="3">
        <v>24</v>
      </c>
      <c r="AP127" s="3">
        <v>29268</v>
      </c>
      <c r="AQ127" s="3">
        <v>40.06570841889117</v>
      </c>
      <c r="AR127" s="3">
        <v>5</v>
      </c>
      <c r="AS127" s="3">
        <v>1</v>
      </c>
      <c r="AT127" s="48">
        <v>43191</v>
      </c>
      <c r="AU127" s="48">
        <v>43555</v>
      </c>
      <c r="AV127" s="48" t="s">
        <v>250</v>
      </c>
      <c r="AW127" s="3"/>
      <c r="AX127" s="3"/>
      <c r="AY127" s="3"/>
      <c r="AZ127" s="3"/>
    </row>
    <row r="128" spans="1:52" x14ac:dyDescent="0.2">
      <c r="A128" s="47" t="s">
        <v>146</v>
      </c>
      <c r="B128" s="3">
        <v>19</v>
      </c>
      <c r="C128" s="3">
        <v>15</v>
      </c>
      <c r="D128" s="3">
        <v>0</v>
      </c>
      <c r="E128" s="3">
        <v>14</v>
      </c>
      <c r="F128" s="3"/>
      <c r="G128" s="3">
        <v>4</v>
      </c>
      <c r="H128" s="3">
        <v>2</v>
      </c>
      <c r="I128" s="3">
        <v>2</v>
      </c>
      <c r="J128" s="3">
        <v>299</v>
      </c>
      <c r="K128" s="3">
        <v>4.9117043121149901</v>
      </c>
      <c r="L128" s="3">
        <v>6</v>
      </c>
      <c r="M128" s="3">
        <v>4</v>
      </c>
      <c r="N128" s="3">
        <v>1</v>
      </c>
      <c r="O128" s="3"/>
      <c r="P128" s="3"/>
      <c r="Q128" s="3">
        <v>7</v>
      </c>
      <c r="R128" s="3">
        <v>6</v>
      </c>
      <c r="S128" s="3"/>
      <c r="T128" s="3"/>
      <c r="U128" s="3"/>
      <c r="V128" s="3"/>
      <c r="W128" s="3"/>
      <c r="X128" s="3"/>
      <c r="Y128" s="3">
        <v>0</v>
      </c>
      <c r="Z128" s="3">
        <v>1</v>
      </c>
      <c r="AA128" s="3"/>
      <c r="AB128" s="3">
        <v>19</v>
      </c>
      <c r="AC128" s="3">
        <v>14682</v>
      </c>
      <c r="AD128" s="3">
        <v>25.387658056846426</v>
      </c>
      <c r="AE128" s="3">
        <v>6</v>
      </c>
      <c r="AF128" s="3">
        <v>4</v>
      </c>
      <c r="AG128" s="3">
        <v>2105</v>
      </c>
      <c r="AH128" s="3">
        <v>17.289527720739219</v>
      </c>
      <c r="AI128" s="3">
        <v>1</v>
      </c>
      <c r="AJ128" s="3">
        <v>703</v>
      </c>
      <c r="AK128" s="3">
        <v>23.096509240246405</v>
      </c>
      <c r="AL128" s="3">
        <v>1</v>
      </c>
      <c r="AM128" s="3">
        <v>323</v>
      </c>
      <c r="AN128" s="3">
        <v>10.611909650924025</v>
      </c>
      <c r="AO128" s="3">
        <v>0</v>
      </c>
      <c r="AP128" s="3">
        <v>0</v>
      </c>
      <c r="AQ128" s="3">
        <v>0</v>
      </c>
      <c r="AR128" s="3">
        <v>2</v>
      </c>
      <c r="AS128" s="3">
        <v>1</v>
      </c>
      <c r="AT128" s="48">
        <v>43191</v>
      </c>
      <c r="AU128" s="48">
        <v>43555</v>
      </c>
      <c r="AV128" s="48" t="s">
        <v>246</v>
      </c>
      <c r="AW128" s="3"/>
      <c r="AX128" s="3"/>
      <c r="AY128" s="3"/>
      <c r="AZ128" s="3"/>
    </row>
    <row r="129" spans="1:52" x14ac:dyDescent="0.2">
      <c r="A129" s="47" t="s">
        <v>147</v>
      </c>
      <c r="B129" s="3">
        <v>39</v>
      </c>
      <c r="C129" s="3">
        <v>30</v>
      </c>
      <c r="D129" s="3">
        <v>0</v>
      </c>
      <c r="E129" s="3">
        <v>29</v>
      </c>
      <c r="F129" s="3"/>
      <c r="G129" s="3">
        <v>7</v>
      </c>
      <c r="H129" s="3">
        <v>5</v>
      </c>
      <c r="I129" s="3">
        <v>5</v>
      </c>
      <c r="J129" s="3">
        <v>2411</v>
      </c>
      <c r="K129" s="3">
        <v>15.842299794661191</v>
      </c>
      <c r="L129" s="3">
        <v>10</v>
      </c>
      <c r="M129" s="3">
        <v>5</v>
      </c>
      <c r="N129" s="3">
        <v>5</v>
      </c>
      <c r="O129" s="3"/>
      <c r="P129" s="3">
        <v>6</v>
      </c>
      <c r="Q129" s="3">
        <v>9</v>
      </c>
      <c r="R129" s="3">
        <v>24</v>
      </c>
      <c r="S129" s="3"/>
      <c r="T129" s="3">
        <v>1352</v>
      </c>
      <c r="U129" s="3"/>
      <c r="V129" s="3"/>
      <c r="W129" s="3"/>
      <c r="X129" s="3"/>
      <c r="Y129" s="3">
        <v>0</v>
      </c>
      <c r="Z129" s="3">
        <v>8</v>
      </c>
      <c r="AA129" s="3"/>
      <c r="AB129" s="3">
        <v>37</v>
      </c>
      <c r="AC129" s="3">
        <v>31211</v>
      </c>
      <c r="AD129" s="3">
        <v>27.713857594761084</v>
      </c>
      <c r="AE129" s="3">
        <v>24</v>
      </c>
      <c r="AF129" s="3">
        <v>5</v>
      </c>
      <c r="AG129" s="3">
        <v>3614</v>
      </c>
      <c r="AH129" s="3">
        <v>23.747022587268994</v>
      </c>
      <c r="AI129" s="3">
        <v>5</v>
      </c>
      <c r="AJ129" s="3">
        <v>5930</v>
      </c>
      <c r="AK129" s="3">
        <v>38.965092402464066</v>
      </c>
      <c r="AL129" s="3">
        <v>8</v>
      </c>
      <c r="AM129" s="3">
        <v>4980</v>
      </c>
      <c r="AN129" s="3">
        <v>20.451745379876797</v>
      </c>
      <c r="AO129" s="3">
        <v>6</v>
      </c>
      <c r="AP129" s="3">
        <v>5455</v>
      </c>
      <c r="AQ129" s="3">
        <v>29.869952087611225</v>
      </c>
      <c r="AR129" s="3">
        <v>3</v>
      </c>
      <c r="AS129" s="3">
        <v>1</v>
      </c>
      <c r="AT129" s="48">
        <v>43191</v>
      </c>
      <c r="AU129" s="48">
        <v>43555</v>
      </c>
      <c r="AV129" s="48" t="s">
        <v>249</v>
      </c>
      <c r="AW129" s="3"/>
      <c r="AX129" s="3"/>
      <c r="AY129" s="3"/>
      <c r="AZ129" s="3"/>
    </row>
    <row r="130" spans="1:52" x14ac:dyDescent="0.2">
      <c r="A130" s="47" t="s">
        <v>148</v>
      </c>
      <c r="B130" s="3"/>
      <c r="C130" s="3">
        <v>0</v>
      </c>
      <c r="D130" s="3">
        <v>0</v>
      </c>
      <c r="E130" s="3"/>
      <c r="F130" s="3"/>
      <c r="G130" s="3">
        <v>0</v>
      </c>
      <c r="H130" s="3">
        <v>0</v>
      </c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/>
      <c r="T130" s="3"/>
      <c r="U130" s="3"/>
      <c r="V130" s="3"/>
      <c r="W130" s="3"/>
      <c r="X130" s="3"/>
      <c r="Y130" s="3">
        <v>0</v>
      </c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48">
        <v>43191</v>
      </c>
      <c r="AU130" s="48">
        <v>43555</v>
      </c>
      <c r="AV130" s="48" t="s">
        <v>247</v>
      </c>
      <c r="AW130" s="3"/>
      <c r="AX130" s="3"/>
      <c r="AY130" s="3"/>
      <c r="AZ130" s="3"/>
    </row>
    <row r="131" spans="1:52" x14ac:dyDescent="0.2">
      <c r="A131" s="47" t="s">
        <v>149</v>
      </c>
      <c r="B131" s="3">
        <v>14</v>
      </c>
      <c r="C131" s="3">
        <v>12</v>
      </c>
      <c r="D131" s="3">
        <v>0</v>
      </c>
      <c r="E131" s="3">
        <v>10</v>
      </c>
      <c r="F131" s="3"/>
      <c r="G131" s="3">
        <v>2</v>
      </c>
      <c r="H131" s="3">
        <v>2</v>
      </c>
      <c r="I131" s="3">
        <v>2</v>
      </c>
      <c r="J131" s="3">
        <v>527</v>
      </c>
      <c r="K131" s="3">
        <v>8.6570841889117052</v>
      </c>
      <c r="L131" s="3">
        <v>10</v>
      </c>
      <c r="M131" s="3">
        <v>2</v>
      </c>
      <c r="N131" s="3">
        <v>1</v>
      </c>
      <c r="O131" s="3">
        <v>1</v>
      </c>
      <c r="P131" s="3"/>
      <c r="Q131" s="3">
        <v>0</v>
      </c>
      <c r="R131" s="3">
        <v>4</v>
      </c>
      <c r="S131" s="3"/>
      <c r="T131" s="3"/>
      <c r="U131" s="3"/>
      <c r="V131" s="3"/>
      <c r="W131" s="3"/>
      <c r="X131" s="3"/>
      <c r="Y131" s="3">
        <v>0</v>
      </c>
      <c r="Z131" s="3"/>
      <c r="AA131" s="3"/>
      <c r="AB131" s="3">
        <v>14</v>
      </c>
      <c r="AC131" s="3">
        <v>4351</v>
      </c>
      <c r="AD131" s="3">
        <v>10.210618949838661</v>
      </c>
      <c r="AE131" s="3">
        <v>4</v>
      </c>
      <c r="AF131" s="3">
        <v>2</v>
      </c>
      <c r="AG131" s="3">
        <v>992</v>
      </c>
      <c r="AH131" s="3">
        <v>16.295687885010267</v>
      </c>
      <c r="AI131" s="3">
        <v>1</v>
      </c>
      <c r="AJ131" s="3">
        <v>945</v>
      </c>
      <c r="AK131" s="3">
        <v>31.04722792607803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/>
      <c r="AS131" s="3">
        <v>2</v>
      </c>
      <c r="AT131" s="48">
        <v>43191</v>
      </c>
      <c r="AU131" s="48">
        <v>43555</v>
      </c>
      <c r="AV131" s="48" t="s">
        <v>248</v>
      </c>
      <c r="AW131" s="3"/>
      <c r="AX131" s="3"/>
      <c r="AY131" s="3"/>
      <c r="AZ131" s="3"/>
    </row>
    <row r="132" spans="1:52" x14ac:dyDescent="0.2">
      <c r="A132" s="47" t="s">
        <v>150</v>
      </c>
      <c r="B132" s="3">
        <v>2</v>
      </c>
      <c r="C132" s="3">
        <v>2</v>
      </c>
      <c r="D132" s="3">
        <v>0</v>
      </c>
      <c r="E132" s="3">
        <v>2</v>
      </c>
      <c r="F132" s="3"/>
      <c r="G132" s="3">
        <v>0</v>
      </c>
      <c r="H132" s="3">
        <v>0</v>
      </c>
      <c r="I132" s="3"/>
      <c r="J132" s="3"/>
      <c r="K132" s="3"/>
      <c r="L132" s="3"/>
      <c r="M132" s="3"/>
      <c r="N132" s="3"/>
      <c r="O132" s="3"/>
      <c r="P132" s="3">
        <v>1</v>
      </c>
      <c r="Q132" s="3">
        <v>0</v>
      </c>
      <c r="R132" s="3">
        <v>1</v>
      </c>
      <c r="S132" s="3"/>
      <c r="T132" s="3"/>
      <c r="U132" s="3"/>
      <c r="V132" s="3"/>
      <c r="W132" s="3"/>
      <c r="X132" s="3"/>
      <c r="Y132" s="3">
        <v>0</v>
      </c>
      <c r="Z132" s="3"/>
      <c r="AA132" s="3"/>
      <c r="AB132" s="3">
        <v>2</v>
      </c>
      <c r="AC132" s="3">
        <v>866</v>
      </c>
      <c r="AD132" s="3">
        <v>14.225872689938399</v>
      </c>
      <c r="AE132" s="3">
        <v>1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1</v>
      </c>
      <c r="AP132" s="3">
        <v>192</v>
      </c>
      <c r="AQ132" s="3">
        <v>6.3080082135523616</v>
      </c>
      <c r="AR132" s="3"/>
      <c r="AS132" s="3"/>
      <c r="AT132" s="48">
        <v>43191</v>
      </c>
      <c r="AU132" s="48">
        <v>43555</v>
      </c>
      <c r="AV132" s="48" t="s">
        <v>250</v>
      </c>
      <c r="AW132" s="3"/>
      <c r="AX132" s="3"/>
      <c r="AY132" s="3"/>
      <c r="AZ132" s="3"/>
    </row>
    <row r="133" spans="1:52" x14ac:dyDescent="0.2">
      <c r="A133" s="47" t="s">
        <v>151</v>
      </c>
      <c r="B133" s="3">
        <v>61</v>
      </c>
      <c r="C133" s="3">
        <v>51</v>
      </c>
      <c r="D133" s="3">
        <v>0</v>
      </c>
      <c r="E133" s="3">
        <v>45</v>
      </c>
      <c r="F133" s="3">
        <v>4</v>
      </c>
      <c r="G133" s="3">
        <v>9</v>
      </c>
      <c r="H133" s="3">
        <v>6</v>
      </c>
      <c r="I133" s="3">
        <v>6</v>
      </c>
      <c r="J133" s="3">
        <v>3609</v>
      </c>
      <c r="K133" s="3">
        <v>19.761806981519506</v>
      </c>
      <c r="L133" s="3">
        <v>37</v>
      </c>
      <c r="M133" s="3">
        <v>24</v>
      </c>
      <c r="N133" s="3">
        <v>3</v>
      </c>
      <c r="O133" s="3"/>
      <c r="P133" s="3">
        <v>3</v>
      </c>
      <c r="Q133" s="3">
        <v>4</v>
      </c>
      <c r="R133" s="3">
        <v>34</v>
      </c>
      <c r="S133" s="3">
        <v>2450</v>
      </c>
      <c r="T133" s="3"/>
      <c r="U133" s="3"/>
      <c r="V133" s="3"/>
      <c r="W133" s="3"/>
      <c r="X133" s="3"/>
      <c r="Y133" s="3">
        <v>0</v>
      </c>
      <c r="Z133" s="3">
        <v>4</v>
      </c>
      <c r="AA133" s="3"/>
      <c r="AB133" s="3">
        <v>55</v>
      </c>
      <c r="AC133" s="3">
        <v>30947</v>
      </c>
      <c r="AD133" s="3">
        <v>18.48616763113683</v>
      </c>
      <c r="AE133" s="3">
        <v>35</v>
      </c>
      <c r="AF133" s="3">
        <v>24</v>
      </c>
      <c r="AG133" s="3">
        <v>8886</v>
      </c>
      <c r="AH133" s="3">
        <v>12.164271047227926</v>
      </c>
      <c r="AI133" s="3">
        <v>3</v>
      </c>
      <c r="AJ133" s="3">
        <v>2999</v>
      </c>
      <c r="AK133" s="3">
        <v>32.843258042436688</v>
      </c>
      <c r="AL133" s="3">
        <v>4</v>
      </c>
      <c r="AM133" s="3">
        <v>2136</v>
      </c>
      <c r="AN133" s="3">
        <v>17.544147843942504</v>
      </c>
      <c r="AO133" s="3">
        <v>3</v>
      </c>
      <c r="AP133" s="3">
        <v>3025</v>
      </c>
      <c r="AQ133" s="3">
        <v>33.12799452429843</v>
      </c>
      <c r="AR133" s="3"/>
      <c r="AS133" s="3">
        <v>6</v>
      </c>
      <c r="AT133" s="48">
        <v>43191</v>
      </c>
      <c r="AU133" s="48">
        <v>43555</v>
      </c>
      <c r="AV133" s="48" t="s">
        <v>246</v>
      </c>
      <c r="AW133" s="3"/>
      <c r="AX133" s="3"/>
      <c r="AY133" s="3"/>
      <c r="AZ133" s="3"/>
    </row>
    <row r="134" spans="1:52" x14ac:dyDescent="0.2">
      <c r="A134" s="47" t="s">
        <v>152</v>
      </c>
      <c r="B134" s="3">
        <v>75</v>
      </c>
      <c r="C134" s="3">
        <v>66</v>
      </c>
      <c r="D134" s="3">
        <v>4</v>
      </c>
      <c r="E134" s="3">
        <v>60</v>
      </c>
      <c r="F134" s="3"/>
      <c r="G134" s="3">
        <v>2</v>
      </c>
      <c r="H134" s="3">
        <v>3</v>
      </c>
      <c r="I134" s="3">
        <v>3</v>
      </c>
      <c r="J134" s="3">
        <v>1757</v>
      </c>
      <c r="K134" s="3">
        <v>19.241615331964407</v>
      </c>
      <c r="L134" s="3">
        <v>25</v>
      </c>
      <c r="M134" s="3">
        <v>17</v>
      </c>
      <c r="N134" s="3">
        <v>31</v>
      </c>
      <c r="O134" s="3"/>
      <c r="P134" s="3">
        <v>7</v>
      </c>
      <c r="Q134" s="3">
        <v>10</v>
      </c>
      <c r="R134" s="3">
        <v>71</v>
      </c>
      <c r="S134" s="3"/>
      <c r="T134" s="3"/>
      <c r="U134" s="3">
        <v>1856</v>
      </c>
      <c r="V134" s="3"/>
      <c r="W134" s="3">
        <v>1714</v>
      </c>
      <c r="X134" s="3"/>
      <c r="Y134" s="3">
        <v>0</v>
      </c>
      <c r="Z134" s="3">
        <v>16</v>
      </c>
      <c r="AA134" s="3"/>
      <c r="AB134" s="3">
        <v>73</v>
      </c>
      <c r="AC134" s="3">
        <v>45987</v>
      </c>
      <c r="AD134" s="3">
        <v>20.696801777727771</v>
      </c>
      <c r="AE134" s="3">
        <v>72</v>
      </c>
      <c r="AF134" s="3">
        <v>17</v>
      </c>
      <c r="AG134" s="3">
        <v>4455</v>
      </c>
      <c r="AH134" s="3">
        <v>8.6097354752989492</v>
      </c>
      <c r="AI134" s="3">
        <v>31</v>
      </c>
      <c r="AJ134" s="3">
        <v>40283</v>
      </c>
      <c r="AK134" s="3">
        <v>42.692455454726108</v>
      </c>
      <c r="AL134" s="3">
        <v>16</v>
      </c>
      <c r="AM134" s="3">
        <v>3315</v>
      </c>
      <c r="AN134" s="3">
        <v>6.806981519507187</v>
      </c>
      <c r="AO134" s="3">
        <v>7</v>
      </c>
      <c r="AP134" s="3">
        <v>9175</v>
      </c>
      <c r="AQ134" s="3">
        <v>43.062481666177767</v>
      </c>
      <c r="AR134" s="3">
        <v>5</v>
      </c>
      <c r="AS134" s="3">
        <v>4</v>
      </c>
      <c r="AT134" s="48">
        <v>43191</v>
      </c>
      <c r="AU134" s="48">
        <v>43555</v>
      </c>
      <c r="AV134" s="48" t="s">
        <v>249</v>
      </c>
      <c r="AW134" s="3"/>
      <c r="AX134" s="3"/>
      <c r="AY134" s="3"/>
      <c r="AZ134" s="3"/>
    </row>
    <row r="135" spans="1:52" x14ac:dyDescent="0.2">
      <c r="A135" s="47" t="s">
        <v>153</v>
      </c>
      <c r="B135" s="3">
        <v>37</v>
      </c>
      <c r="C135" s="3">
        <v>37</v>
      </c>
      <c r="D135" s="3">
        <v>0</v>
      </c>
      <c r="E135" s="3">
        <v>34</v>
      </c>
      <c r="F135" s="3"/>
      <c r="G135" s="3">
        <v>0</v>
      </c>
      <c r="H135" s="3">
        <v>2</v>
      </c>
      <c r="I135" s="3">
        <v>2</v>
      </c>
      <c r="J135" s="3">
        <v>2025</v>
      </c>
      <c r="K135" s="3">
        <v>33.264887063655031</v>
      </c>
      <c r="L135" s="3">
        <v>10</v>
      </c>
      <c r="M135" s="3">
        <v>6</v>
      </c>
      <c r="N135" s="3">
        <v>9</v>
      </c>
      <c r="O135" s="3"/>
      <c r="P135" s="3">
        <v>3</v>
      </c>
      <c r="Q135" s="3">
        <v>1</v>
      </c>
      <c r="R135" s="3">
        <v>21</v>
      </c>
      <c r="S135" s="3"/>
      <c r="T135" s="3"/>
      <c r="U135" s="3"/>
      <c r="V135" s="3"/>
      <c r="W135" s="3"/>
      <c r="X135" s="3"/>
      <c r="Y135" s="3">
        <v>0</v>
      </c>
      <c r="Z135" s="3">
        <v>3</v>
      </c>
      <c r="AA135" s="3"/>
      <c r="AB135" s="3">
        <v>37</v>
      </c>
      <c r="AC135" s="3">
        <v>15448</v>
      </c>
      <c r="AD135" s="3">
        <v>13.717076419335145</v>
      </c>
      <c r="AE135" s="3">
        <v>21</v>
      </c>
      <c r="AF135" s="3">
        <v>6</v>
      </c>
      <c r="AG135" s="3">
        <v>4226</v>
      </c>
      <c r="AH135" s="3">
        <v>23.140314852840522</v>
      </c>
      <c r="AI135" s="3">
        <v>9</v>
      </c>
      <c r="AJ135" s="3">
        <v>6225</v>
      </c>
      <c r="AK135" s="3">
        <v>22.72416153319644</v>
      </c>
      <c r="AL135" s="3">
        <v>3</v>
      </c>
      <c r="AM135" s="3">
        <v>534</v>
      </c>
      <c r="AN135" s="3">
        <v>5.848049281314168</v>
      </c>
      <c r="AO135" s="3">
        <v>3</v>
      </c>
      <c r="AP135" s="3">
        <v>1746</v>
      </c>
      <c r="AQ135" s="3">
        <v>19.121149897330596</v>
      </c>
      <c r="AR135" s="3"/>
      <c r="AS135" s="3">
        <v>1</v>
      </c>
      <c r="AT135" s="48">
        <v>43191</v>
      </c>
      <c r="AU135" s="48">
        <v>43555</v>
      </c>
      <c r="AV135" s="48" t="s">
        <v>249</v>
      </c>
      <c r="AW135" s="3"/>
      <c r="AX135" s="3"/>
      <c r="AY135" s="3"/>
      <c r="AZ135" s="3"/>
    </row>
    <row r="136" spans="1:52" x14ac:dyDescent="0.2">
      <c r="A136" s="47" t="s">
        <v>154</v>
      </c>
      <c r="B136" s="3">
        <v>7</v>
      </c>
      <c r="C136" s="3">
        <v>5</v>
      </c>
      <c r="D136" s="3">
        <v>0</v>
      </c>
      <c r="E136" s="3">
        <v>1</v>
      </c>
      <c r="F136" s="3"/>
      <c r="G136" s="3">
        <v>2</v>
      </c>
      <c r="H136" s="3">
        <v>3</v>
      </c>
      <c r="I136" s="3">
        <v>3</v>
      </c>
      <c r="J136" s="3">
        <v>4524</v>
      </c>
      <c r="K136" s="3">
        <v>49.544147843942504</v>
      </c>
      <c r="L136" s="3">
        <v>3</v>
      </c>
      <c r="M136" s="3"/>
      <c r="N136" s="3">
        <v>2</v>
      </c>
      <c r="O136" s="3"/>
      <c r="P136" s="3">
        <v>5</v>
      </c>
      <c r="Q136" s="3">
        <v>3</v>
      </c>
      <c r="R136" s="3">
        <v>8</v>
      </c>
      <c r="S136" s="3"/>
      <c r="T136" s="3"/>
      <c r="U136" s="3">
        <v>1440</v>
      </c>
      <c r="V136" s="3"/>
      <c r="W136" s="3"/>
      <c r="X136" s="3"/>
      <c r="Y136" s="3">
        <v>0</v>
      </c>
      <c r="Z136" s="3">
        <v>1</v>
      </c>
      <c r="AA136" s="3"/>
      <c r="AB136" s="3">
        <v>5</v>
      </c>
      <c r="AC136" s="3">
        <v>7530</v>
      </c>
      <c r="AD136" s="3">
        <v>49.478439425051334</v>
      </c>
      <c r="AE136" s="3">
        <v>8</v>
      </c>
      <c r="AF136" s="3">
        <v>0</v>
      </c>
      <c r="AG136" s="3">
        <v>0</v>
      </c>
      <c r="AH136" s="3">
        <v>0</v>
      </c>
      <c r="AI136" s="3">
        <v>2</v>
      </c>
      <c r="AJ136" s="3">
        <v>1512</v>
      </c>
      <c r="AK136" s="3">
        <v>24.837782340862422</v>
      </c>
      <c r="AL136" s="3">
        <v>1</v>
      </c>
      <c r="AM136" s="3">
        <v>60</v>
      </c>
      <c r="AN136" s="3">
        <v>1.9712525667351128</v>
      </c>
      <c r="AO136" s="3">
        <v>5</v>
      </c>
      <c r="AP136" s="3">
        <v>6793</v>
      </c>
      <c r="AQ136" s="3">
        <v>44.63572895277207</v>
      </c>
      <c r="AR136" s="3">
        <v>2</v>
      </c>
      <c r="AS136" s="3"/>
      <c r="AT136" s="48">
        <v>43191</v>
      </c>
      <c r="AU136" s="48">
        <v>43555</v>
      </c>
      <c r="AV136" s="48" t="s">
        <v>250</v>
      </c>
      <c r="AW136" s="3"/>
      <c r="AX136" s="3"/>
      <c r="AY136" s="3"/>
      <c r="AZ136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1" t="s">
        <v>155</v>
      </c>
      <c r="B1" s="1" t="s">
        <v>156</v>
      </c>
      <c r="C1" s="1" t="s">
        <v>157</v>
      </c>
      <c r="D1" s="1" t="s">
        <v>158</v>
      </c>
      <c r="E1" s="1" t="s">
        <v>159</v>
      </c>
    </row>
    <row r="2" spans="1:5" x14ac:dyDescent="0.2">
      <c r="A2" s="2">
        <v>43191</v>
      </c>
      <c r="B2" s="2">
        <v>43555</v>
      </c>
      <c r="C2" s="2">
        <v>43525</v>
      </c>
      <c r="D2" s="2">
        <v>43525</v>
      </c>
      <c r="E2" s="2">
        <v>43586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Time!CORE02</vt:lpstr>
      <vt:lpstr>Data!CSSTO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Mark Sleeth</cp:lastModifiedBy>
  <cp:lastPrinted>2010-01-12T20:01:36Z</cp:lastPrinted>
  <dcterms:created xsi:type="dcterms:W3CDTF">1996-10-14T23:33:28Z</dcterms:created>
  <dcterms:modified xsi:type="dcterms:W3CDTF">2019-05-08T14:36:40Z</dcterms:modified>
</cp:coreProperties>
</file>